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1年度（30決算数値）\提出\"/>
    </mc:Choice>
  </mc:AlternateContent>
  <workbookProtection workbookAlgorithmName="SHA-512" workbookHashValue="hpA18i2cSSKUSjgi5jOq2bV9/edUkzio/ntjyEptthfD5QVyKIXx0uiRx3WsceLLhhPxAXDJmY94SsPG95YgMg==" workbookSaltValue="GYtA9a8fNrIZkqp3RFXFsQ=="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AD8" i="4"/>
  <c r="W8" i="4"/>
  <c r="P8" i="4"/>
  <c r="I8" i="4"/>
  <c r="B8" i="4"/>
  <c r="B6" i="4"/>
  <c r="C10" i="5" l="1"/>
  <c r="D10" i="5"/>
  <c r="E10" i="5"/>
  <c r="B10" i="5"/>
</calcChain>
</file>

<file path=xl/sharedStrings.xml><?xml version="1.0" encoding="utf-8"?>
<sst xmlns="http://schemas.openxmlformats.org/spreadsheetml/2006/main" count="245" uniqueCount="111">
  <si>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</si>
  <si>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</si>
  <si>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</si>
  <si>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</si>
  <si>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</si>
  <si>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</si>
  <si>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</si>
  <si>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</si>
  <si>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</si>
  <si>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</si>
  <si>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</si>
  <si>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</si>
  <si>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</si>
  <si>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</si>
  <si>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</si>
  <si>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</si>
  <si>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</si>
  <si>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</si>
  <si>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</si>
  <si>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</si>
  <si>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</si>
  <si>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</si>
  <si>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</si>
  <si>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</si>
  <si>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</si>
  <si>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</si>
  <si>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</si>
  <si>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</si>
  <si>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</si>
  <si>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</si>
  <si>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</si>
  <si>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</si>
  <si>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</si>
  <si>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</si>
  <si>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</si>
  <si>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</si>
  <si>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</si>
  <si>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</si>
  <si>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</si>
  <si>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</si>
  <si>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</si>
  <si>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</si>
  <si>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</si>
  <si>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</si>
  <si>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</si>
  <si>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</si>
  <si>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</si>
  <si>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</si>
  <si>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</si>
  <si>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</si>
  <si>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</si>
  <si>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</si>
  <si>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</si>
  <si>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</si>
  <si>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</si>
  <si>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</si>
  <si>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</si>
  <si>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</si>
  <si>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</si>
  <si>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</si>
  <si>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</si>
  <si>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</si>
  <si>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</si>
  <si>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</si>
  <si>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</si>
  <si>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</si>
  <si>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</si>
  <si>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</si>
  <si>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</si>
  <si>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</si>
  <si>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</si>
  <si>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</si>
  <si>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</si>
  <si>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</si>
  <si>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</si>
  <si>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</si>
  <si>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</si>
  <si>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</si>
  <si>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</si>
  <si>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</si>
  <si>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</si>
  <si>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</si>
  <si>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</si>
  <si>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</si>
  <si>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</si>
  <si>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</si>
  <si>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</si>
  <si>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</si>
  <si>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</si>
  <si>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</si>
  <si>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</si>
  <si>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</si>
  <si>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</si>
  <si>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</si>
  <si>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</si>
  <si>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</si>
  <si>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</si>
  <si>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</si>
  <si>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</si>
  <si>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</si>
  <si>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</si>
  <si>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</si>
  <si>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</si>
  <si>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</si>
  <si>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</si>
  <si>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</si>
  <si>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</si>
  <si>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</si>
  <si>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下水道事業の収入において、現在、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phoneticPr fontId="4"/>
  </si>
  <si>
    <t>　平成27年度より地方公営企業法を適用したため、平成27年度以降の数値となっています。
　①経常収支比率は類似団体平均値よりも高く、また100％を上回っており、使用料収入や一般会計からの繰入金等により維持管理費や企業債にかかる支払利息等の経費を賄えている状況となっています。
　②平成28年度より欠損が出ており、平成30年度も収益よりも費用が大きく欠損が発生している状況です。前年度と比べると低い数値となっています。
　③市町村合併前に建設した資産に充てるために借り入れた企業債の償還額が大きいため、流動比率は100％を下回っています。また、手元に残る現金や未収金等の流動資産が大きいため前年度より高くなっています。
　④企業債残高の規模を表す指標となっています。企業債の償還額が借入額よりも上回っているため、企業債残高対事業規模比率は減少しています。
　⑤経費回収率は100%を下回っており汚水処理にかかる費用を使用料収入で賄えていない状況です。
　⑥汚水処理原価は前年度に比べ高くなっており、維持管理費及び資本費にかかる経費が増加している状況です。
　⑦市町村合併前に構築した施設をそのまま引き継いでいるため、施設が過大で実際の処理量に見合っていない状況となっています。平成30年度は施設の統廃合が進んだため前年度より高くなっています。
　⑧集落排水施設が整備されて相当年数が経過しているため水洗化率は高い数値となっています。</t>
    <rPh sb="63" eb="64">
      <t>タカ</t>
    </rPh>
    <rPh sb="73" eb="74">
      <t>ウエ</t>
    </rPh>
    <rPh sb="140" eb="142">
      <t>ヘイセイ</t>
    </rPh>
    <rPh sb="196" eb="197">
      <t>ヒク</t>
    </rPh>
    <rPh sb="355" eb="357">
      <t>キギョウ</t>
    </rPh>
    <rPh sb="357" eb="358">
      <t>サイ</t>
    </rPh>
    <rPh sb="358" eb="360">
      <t>ザンダカ</t>
    </rPh>
    <rPh sb="360" eb="361">
      <t>タイ</t>
    </rPh>
    <rPh sb="361" eb="363">
      <t>ジギョウ</t>
    </rPh>
    <rPh sb="363" eb="365">
      <t>キボ</t>
    </rPh>
    <rPh sb="365" eb="367">
      <t>ヒリツ</t>
    </rPh>
    <rPh sb="368" eb="370">
      <t>ゲンショウ</t>
    </rPh>
    <rPh sb="537" eb="539">
      <t>ヘイセイ</t>
    </rPh>
    <rPh sb="541" eb="543">
      <t>ネンド</t>
    </rPh>
    <rPh sb="544" eb="546">
      <t>シセツ</t>
    </rPh>
    <rPh sb="547" eb="550">
      <t>トウハイゴウ</t>
    </rPh>
    <rPh sb="551" eb="552">
      <t>スス</t>
    </rPh>
    <rPh sb="556" eb="559">
      <t>ゼンネンド</t>
    </rPh>
    <rPh sb="561" eb="562">
      <t>タカ</t>
    </rPh>
    <phoneticPr fontId="4"/>
  </si>
  <si>
    <t>　①有形固定資産減価償却率は、類似団体平均値よりも低い数値となっています。法適用になってまだ短い年数しか経っておらず、減価償却累計が類似団体よりも小さいことが理由となります。
　②平成30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</si>
</sst>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2.99</c:v>
                </c:pt>
                <c:pt idx="2">
                  <c:v>0.72</c:v>
                </c:pt>
                <c:pt idx="3">
                  <c:v>23.13</c:v>
                </c:pt>
                <c:pt idx="4">
                  <c:v>0.21</c:v>
                </c:pt>
              </c:numCache>
            </c:numRef>
          </c:val>
          <c:extLst xmlns:c16r2="http://schemas.microsoft.com/office/drawing/2015/06/chart">
            <c:ext xmlns:c16="http://schemas.microsoft.com/office/drawing/2014/chart" uri="{C3380CC4-5D6E-409C-BE32-E72D297353CC}">
              <c16:uniqueId val="{00000000-769C-48BF-AEFA-020A79B97406}"/>
            </c:ext>
          </c:extLst>
        </c:ser>
        <c:dLbls>
          <c:showLegendKey val="0"/>
          <c:showVal val="0"/>
          <c:showCatName val="0"/>
          <c:showSerName val="0"/>
          <c:showPercent val="0"/>
          <c:showBubbleSize val="0"/>
        </c:dLbls>
        <c:gapWidth val="150"/>
        <c:axId val="171732376"/>
        <c:axId val="171733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0.11</c:v>
                </c:pt>
                <c:pt idx="2">
                  <c:v>0.05</c:v>
                </c:pt>
                <c:pt idx="3">
                  <c:v>0.44</c:v>
                </c:pt>
                <c:pt idx="4">
                  <c:v>0.04</c:v>
                </c:pt>
              </c:numCache>
            </c:numRef>
          </c:val>
          <c:smooth val="0"/>
          <c:extLst xmlns:c16r2="http://schemas.microsoft.com/office/drawing/2015/06/chart">
            <c:ext xmlns:c16="http://schemas.microsoft.com/office/drawing/2014/chart" uri="{C3380CC4-5D6E-409C-BE32-E72D297353CC}">
              <c16:uniqueId val="{00000001-769C-48BF-AEFA-020A79B97406}"/>
            </c:ext>
          </c:extLst>
        </c:ser>
        <c:dLbls>
          <c:showLegendKey val="0"/>
          <c:showVal val="0"/>
          <c:showCatName val="0"/>
          <c:showSerName val="0"/>
          <c:showPercent val="0"/>
          <c:showBubbleSize val="0"/>
        </c:dLbls>
        <c:marker val="1"/>
        <c:smooth val="0"/>
        <c:axId val="171732376"/>
        <c:axId val="171733160"/>
      </c:lineChart>
      <c:dateAx>
        <c:axId val="171732376"/>
        <c:scaling>
          <c:orientation val="minMax"/>
        </c:scaling>
        <c:delete val="1"/>
        <c:axPos val="b"/>
        <c:numFmt formatCode="ge" sourceLinked="1"/>
        <c:majorTickMark val="none"/>
        <c:minorTickMark val="none"/>
        <c:tickLblPos val="none"/>
        <c:crossAx val="171733160"/>
        <c:crosses val="autoZero"/>
        <c:auto val="1"/>
        <c:lblOffset val="100"/>
        <c:baseTimeUnit val="years"/>
      </c:dateAx>
      <c:valAx>
        <c:axId val="171733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732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56.5</c:v>
                </c:pt>
                <c:pt idx="2">
                  <c:v>53.93</c:v>
                </c:pt>
                <c:pt idx="3">
                  <c:v>53.87</c:v>
                </c:pt>
                <c:pt idx="4">
                  <c:v>58.12</c:v>
                </c:pt>
              </c:numCache>
            </c:numRef>
          </c:val>
          <c:extLst xmlns:c16r2="http://schemas.microsoft.com/office/drawing/2015/06/chart">
            <c:ext xmlns:c16="http://schemas.microsoft.com/office/drawing/2014/chart" uri="{C3380CC4-5D6E-409C-BE32-E72D297353CC}">
              <c16:uniqueId val="{00000000-22D9-4FA4-8326-0A554722C14B}"/>
            </c:ext>
          </c:extLst>
        </c:ser>
        <c:dLbls>
          <c:showLegendKey val="0"/>
          <c:showVal val="0"/>
          <c:showCatName val="0"/>
          <c:showSerName val="0"/>
          <c:showPercent val="0"/>
          <c:showBubbleSize val="0"/>
        </c:dLbls>
        <c:gapWidth val="150"/>
        <c:axId val="173021368"/>
        <c:axId val="173234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57.3</c:v>
                </c:pt>
                <c:pt idx="2">
                  <c:v>56</c:v>
                </c:pt>
                <c:pt idx="3">
                  <c:v>56.01</c:v>
                </c:pt>
                <c:pt idx="4">
                  <c:v>56.72</c:v>
                </c:pt>
              </c:numCache>
            </c:numRef>
          </c:val>
          <c:smooth val="0"/>
          <c:extLst xmlns:c16r2="http://schemas.microsoft.com/office/drawing/2015/06/chart">
            <c:ext xmlns:c16="http://schemas.microsoft.com/office/drawing/2014/chart" uri="{C3380CC4-5D6E-409C-BE32-E72D297353CC}">
              <c16:uniqueId val="{00000001-22D9-4FA4-8326-0A554722C14B}"/>
            </c:ext>
          </c:extLst>
        </c:ser>
        <c:dLbls>
          <c:showLegendKey val="0"/>
          <c:showVal val="0"/>
          <c:showCatName val="0"/>
          <c:showSerName val="0"/>
          <c:showPercent val="0"/>
          <c:showBubbleSize val="0"/>
        </c:dLbls>
        <c:marker val="1"/>
        <c:smooth val="0"/>
        <c:axId val="173021368"/>
        <c:axId val="173234680"/>
      </c:lineChart>
      <c:dateAx>
        <c:axId val="173021368"/>
        <c:scaling>
          <c:orientation val="minMax"/>
        </c:scaling>
        <c:delete val="1"/>
        <c:axPos val="b"/>
        <c:numFmt formatCode="ge" sourceLinked="1"/>
        <c:majorTickMark val="none"/>
        <c:minorTickMark val="none"/>
        <c:tickLblPos val="none"/>
        <c:crossAx val="173234680"/>
        <c:crosses val="autoZero"/>
        <c:auto val="1"/>
        <c:lblOffset val="100"/>
        <c:baseTimeUnit val="years"/>
      </c:dateAx>
      <c:valAx>
        <c:axId val="173234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021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94.3</c:v>
                </c:pt>
                <c:pt idx="2">
                  <c:v>94.6</c:v>
                </c:pt>
                <c:pt idx="3">
                  <c:v>94.94</c:v>
                </c:pt>
                <c:pt idx="4">
                  <c:v>95.27</c:v>
                </c:pt>
              </c:numCache>
            </c:numRef>
          </c:val>
          <c:extLst xmlns:c16r2="http://schemas.microsoft.com/office/drawing/2015/06/chart">
            <c:ext xmlns:c16="http://schemas.microsoft.com/office/drawing/2014/chart" uri="{C3380CC4-5D6E-409C-BE32-E72D297353CC}">
              <c16:uniqueId val="{00000000-32B0-4239-9108-31B3C284F300}"/>
            </c:ext>
          </c:extLst>
        </c:ser>
        <c:dLbls>
          <c:showLegendKey val="0"/>
          <c:showVal val="0"/>
          <c:showCatName val="0"/>
          <c:showSerName val="0"/>
          <c:showPercent val="0"/>
          <c:showBubbleSize val="0"/>
        </c:dLbls>
        <c:gapWidth val="150"/>
        <c:axId val="173235856"/>
        <c:axId val="173236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89.43</c:v>
                </c:pt>
                <c:pt idx="2">
                  <c:v>89.51</c:v>
                </c:pt>
                <c:pt idx="3">
                  <c:v>89.77</c:v>
                </c:pt>
                <c:pt idx="4">
                  <c:v>90.04</c:v>
                </c:pt>
              </c:numCache>
            </c:numRef>
          </c:val>
          <c:smooth val="0"/>
          <c:extLst xmlns:c16r2="http://schemas.microsoft.com/office/drawing/2015/06/chart">
            <c:ext xmlns:c16="http://schemas.microsoft.com/office/drawing/2014/chart" uri="{C3380CC4-5D6E-409C-BE32-E72D297353CC}">
              <c16:uniqueId val="{00000001-32B0-4239-9108-31B3C284F300}"/>
            </c:ext>
          </c:extLst>
        </c:ser>
        <c:dLbls>
          <c:showLegendKey val="0"/>
          <c:showVal val="0"/>
          <c:showCatName val="0"/>
          <c:showSerName val="0"/>
          <c:showPercent val="0"/>
          <c:showBubbleSize val="0"/>
        </c:dLbls>
        <c:marker val="1"/>
        <c:smooth val="0"/>
        <c:axId val="173235856"/>
        <c:axId val="173236248"/>
      </c:lineChart>
      <c:dateAx>
        <c:axId val="173235856"/>
        <c:scaling>
          <c:orientation val="minMax"/>
        </c:scaling>
        <c:delete val="1"/>
        <c:axPos val="b"/>
        <c:numFmt formatCode="ge" sourceLinked="1"/>
        <c:majorTickMark val="none"/>
        <c:minorTickMark val="none"/>
        <c:tickLblPos val="none"/>
        <c:crossAx val="173236248"/>
        <c:crosses val="autoZero"/>
        <c:auto val="1"/>
        <c:lblOffset val="100"/>
        <c:baseTimeUnit val="years"/>
      </c:dateAx>
      <c:valAx>
        <c:axId val="173236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235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102.92</c:v>
                </c:pt>
                <c:pt idx="2">
                  <c:v>92.32</c:v>
                </c:pt>
                <c:pt idx="3">
                  <c:v>89.8</c:v>
                </c:pt>
                <c:pt idx="4">
                  <c:v>102.72</c:v>
                </c:pt>
              </c:numCache>
            </c:numRef>
          </c:val>
          <c:extLst xmlns:c16r2="http://schemas.microsoft.com/office/drawing/2015/06/chart">
            <c:ext xmlns:c16="http://schemas.microsoft.com/office/drawing/2014/chart" uri="{C3380CC4-5D6E-409C-BE32-E72D297353CC}">
              <c16:uniqueId val="{00000000-59BE-4ED7-8D90-CE8A89769FEB}"/>
            </c:ext>
          </c:extLst>
        </c:ser>
        <c:dLbls>
          <c:showLegendKey val="0"/>
          <c:showVal val="0"/>
          <c:showCatName val="0"/>
          <c:showSerName val="0"/>
          <c:showPercent val="0"/>
          <c:showBubbleSize val="0"/>
        </c:dLbls>
        <c:gapWidth val="150"/>
        <c:axId val="172816472"/>
        <c:axId val="17281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99.93</c:v>
                </c:pt>
                <c:pt idx="2">
                  <c:v>97.34</c:v>
                </c:pt>
                <c:pt idx="3">
                  <c:v>100.99</c:v>
                </c:pt>
                <c:pt idx="4">
                  <c:v>101.27</c:v>
                </c:pt>
              </c:numCache>
            </c:numRef>
          </c:val>
          <c:smooth val="0"/>
          <c:extLst xmlns:c16r2="http://schemas.microsoft.com/office/drawing/2015/06/chart">
            <c:ext xmlns:c16="http://schemas.microsoft.com/office/drawing/2014/chart" uri="{C3380CC4-5D6E-409C-BE32-E72D297353CC}">
              <c16:uniqueId val="{00000001-59BE-4ED7-8D90-CE8A89769FEB}"/>
            </c:ext>
          </c:extLst>
        </c:ser>
        <c:dLbls>
          <c:showLegendKey val="0"/>
          <c:showVal val="0"/>
          <c:showCatName val="0"/>
          <c:showSerName val="0"/>
          <c:showPercent val="0"/>
          <c:showBubbleSize val="0"/>
        </c:dLbls>
        <c:marker val="1"/>
        <c:smooth val="0"/>
        <c:axId val="172816472"/>
        <c:axId val="172816864"/>
      </c:lineChart>
      <c:dateAx>
        <c:axId val="172816472"/>
        <c:scaling>
          <c:orientation val="minMax"/>
        </c:scaling>
        <c:delete val="1"/>
        <c:axPos val="b"/>
        <c:numFmt formatCode="ge" sourceLinked="1"/>
        <c:majorTickMark val="none"/>
        <c:minorTickMark val="none"/>
        <c:tickLblPos val="none"/>
        <c:crossAx val="172816864"/>
        <c:crosses val="autoZero"/>
        <c:auto val="1"/>
        <c:lblOffset val="100"/>
        <c:baseTimeUnit val="years"/>
      </c:dateAx>
      <c:valAx>
        <c:axId val="17281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816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3.76</c:v>
                </c:pt>
                <c:pt idx="2">
                  <c:v>7.04</c:v>
                </c:pt>
                <c:pt idx="3">
                  <c:v>10.46</c:v>
                </c:pt>
                <c:pt idx="4">
                  <c:v>13.31</c:v>
                </c:pt>
              </c:numCache>
            </c:numRef>
          </c:val>
          <c:extLst xmlns:c16r2="http://schemas.microsoft.com/office/drawing/2015/06/chart">
            <c:ext xmlns:c16="http://schemas.microsoft.com/office/drawing/2014/chart" uri="{C3380CC4-5D6E-409C-BE32-E72D297353CC}">
              <c16:uniqueId val="{00000000-F5E0-4357-86F1-42B9446A6BDE}"/>
            </c:ext>
          </c:extLst>
        </c:ser>
        <c:dLbls>
          <c:showLegendKey val="0"/>
          <c:showVal val="0"/>
          <c:showCatName val="0"/>
          <c:showSerName val="0"/>
          <c:showPercent val="0"/>
          <c:showBubbleSize val="0"/>
        </c:dLbls>
        <c:gapWidth val="150"/>
        <c:axId val="172818040"/>
        <c:axId val="17281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20.350000000000001</c:v>
                </c:pt>
                <c:pt idx="2">
                  <c:v>21.33</c:v>
                </c:pt>
                <c:pt idx="3">
                  <c:v>22.69</c:v>
                </c:pt>
                <c:pt idx="4">
                  <c:v>24.32</c:v>
                </c:pt>
              </c:numCache>
            </c:numRef>
          </c:val>
          <c:smooth val="0"/>
          <c:extLst xmlns:c16r2="http://schemas.microsoft.com/office/drawing/2015/06/chart">
            <c:ext xmlns:c16="http://schemas.microsoft.com/office/drawing/2014/chart" uri="{C3380CC4-5D6E-409C-BE32-E72D297353CC}">
              <c16:uniqueId val="{00000001-F5E0-4357-86F1-42B9446A6BDE}"/>
            </c:ext>
          </c:extLst>
        </c:ser>
        <c:dLbls>
          <c:showLegendKey val="0"/>
          <c:showVal val="0"/>
          <c:showCatName val="0"/>
          <c:showSerName val="0"/>
          <c:showPercent val="0"/>
          <c:showBubbleSize val="0"/>
        </c:dLbls>
        <c:marker val="1"/>
        <c:smooth val="0"/>
        <c:axId val="172818040"/>
        <c:axId val="172818432"/>
      </c:lineChart>
      <c:dateAx>
        <c:axId val="172818040"/>
        <c:scaling>
          <c:orientation val="minMax"/>
        </c:scaling>
        <c:delete val="1"/>
        <c:axPos val="b"/>
        <c:numFmt formatCode="ge" sourceLinked="1"/>
        <c:majorTickMark val="none"/>
        <c:minorTickMark val="none"/>
        <c:tickLblPos val="none"/>
        <c:crossAx val="172818432"/>
        <c:crosses val="autoZero"/>
        <c:auto val="1"/>
        <c:lblOffset val="100"/>
        <c:baseTimeUnit val="years"/>
      </c:dateAx>
      <c:valAx>
        <c:axId val="17281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818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C4B-4B2D-8856-774A9D5505B6}"/>
            </c:ext>
          </c:extLst>
        </c:ser>
        <c:dLbls>
          <c:showLegendKey val="0"/>
          <c:showVal val="0"/>
          <c:showCatName val="0"/>
          <c:showSerName val="0"/>
          <c:showPercent val="0"/>
          <c:showBubbleSize val="0"/>
        </c:dLbls>
        <c:gapWidth val="150"/>
        <c:axId val="173018232"/>
        <c:axId val="173018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CC4B-4B2D-8856-774A9D5505B6}"/>
            </c:ext>
          </c:extLst>
        </c:ser>
        <c:dLbls>
          <c:showLegendKey val="0"/>
          <c:showVal val="0"/>
          <c:showCatName val="0"/>
          <c:showSerName val="0"/>
          <c:showPercent val="0"/>
          <c:showBubbleSize val="0"/>
        </c:dLbls>
        <c:marker val="1"/>
        <c:smooth val="0"/>
        <c:axId val="173018232"/>
        <c:axId val="173018624"/>
      </c:lineChart>
      <c:dateAx>
        <c:axId val="173018232"/>
        <c:scaling>
          <c:orientation val="minMax"/>
        </c:scaling>
        <c:delete val="1"/>
        <c:axPos val="b"/>
        <c:numFmt formatCode="ge" sourceLinked="1"/>
        <c:majorTickMark val="none"/>
        <c:minorTickMark val="none"/>
        <c:tickLblPos val="none"/>
        <c:crossAx val="173018624"/>
        <c:crosses val="autoZero"/>
        <c:auto val="1"/>
        <c:lblOffset val="100"/>
        <c:baseTimeUnit val="years"/>
      </c:dateAx>
      <c:valAx>
        <c:axId val="17301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018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formatCode="#,##0.00;&quot;△&quot;#,##0.00;&quot;-&quot;">
                  <c:v>0</c:v>
                </c:pt>
                <c:pt idx="1">
                  <c:v>0</c:v>
                </c:pt>
                <c:pt idx="2" formatCode="#,##0.00;&quot;△&quot;#,##0.00;&quot;-&quot;">
                  <c:v>27.87</c:v>
                </c:pt>
                <c:pt idx="3" formatCode="#,##0.00;&quot;△&quot;#,##0.00;&quot;-&quot;">
                  <c:v>68.66</c:v>
                </c:pt>
                <c:pt idx="4" formatCode="#,##0.00;&quot;△&quot;#,##0.00;&quot;-&quot;">
                  <c:v>59.34</c:v>
                </c:pt>
              </c:numCache>
            </c:numRef>
          </c:val>
          <c:extLst xmlns:c16r2="http://schemas.microsoft.com/office/drawing/2015/06/chart">
            <c:ext xmlns:c16="http://schemas.microsoft.com/office/drawing/2014/chart" uri="{C3380CC4-5D6E-409C-BE32-E72D297353CC}">
              <c16:uniqueId val="{00000000-DD56-4366-A5E2-5F873D85862D}"/>
            </c:ext>
          </c:extLst>
        </c:ser>
        <c:dLbls>
          <c:showLegendKey val="0"/>
          <c:showVal val="0"/>
          <c:showCatName val="0"/>
          <c:showSerName val="0"/>
          <c:showPercent val="0"/>
          <c:showBubbleSize val="0"/>
        </c:dLbls>
        <c:gapWidth val="150"/>
        <c:axId val="173021760"/>
        <c:axId val="173157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147.11000000000001</c:v>
                </c:pt>
                <c:pt idx="2">
                  <c:v>148.37</c:v>
                </c:pt>
                <c:pt idx="3">
                  <c:v>149.02000000000001</c:v>
                </c:pt>
                <c:pt idx="4">
                  <c:v>137.09</c:v>
                </c:pt>
              </c:numCache>
            </c:numRef>
          </c:val>
          <c:smooth val="0"/>
          <c:extLst xmlns:c16r2="http://schemas.microsoft.com/office/drawing/2015/06/chart">
            <c:ext xmlns:c16="http://schemas.microsoft.com/office/drawing/2014/chart" uri="{C3380CC4-5D6E-409C-BE32-E72D297353CC}">
              <c16:uniqueId val="{00000001-DD56-4366-A5E2-5F873D85862D}"/>
            </c:ext>
          </c:extLst>
        </c:ser>
        <c:dLbls>
          <c:showLegendKey val="0"/>
          <c:showVal val="0"/>
          <c:showCatName val="0"/>
          <c:showSerName val="0"/>
          <c:showPercent val="0"/>
          <c:showBubbleSize val="0"/>
        </c:dLbls>
        <c:marker val="1"/>
        <c:smooth val="0"/>
        <c:axId val="173021760"/>
        <c:axId val="173157576"/>
      </c:lineChart>
      <c:dateAx>
        <c:axId val="173021760"/>
        <c:scaling>
          <c:orientation val="minMax"/>
        </c:scaling>
        <c:delete val="1"/>
        <c:axPos val="b"/>
        <c:numFmt formatCode="ge" sourceLinked="1"/>
        <c:majorTickMark val="none"/>
        <c:minorTickMark val="none"/>
        <c:tickLblPos val="none"/>
        <c:crossAx val="173157576"/>
        <c:crosses val="autoZero"/>
        <c:auto val="1"/>
        <c:lblOffset val="100"/>
        <c:baseTimeUnit val="years"/>
      </c:dateAx>
      <c:valAx>
        <c:axId val="173157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02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28.41</c:v>
                </c:pt>
                <c:pt idx="2">
                  <c:v>43.01</c:v>
                </c:pt>
                <c:pt idx="3">
                  <c:v>50.98</c:v>
                </c:pt>
                <c:pt idx="4">
                  <c:v>51.81</c:v>
                </c:pt>
              </c:numCache>
            </c:numRef>
          </c:val>
          <c:extLst xmlns:c16r2="http://schemas.microsoft.com/office/drawing/2015/06/chart">
            <c:ext xmlns:c16="http://schemas.microsoft.com/office/drawing/2014/chart" uri="{C3380CC4-5D6E-409C-BE32-E72D297353CC}">
              <c16:uniqueId val="{00000000-9448-4B42-9B96-67EFFE85B353}"/>
            </c:ext>
          </c:extLst>
        </c:ser>
        <c:dLbls>
          <c:showLegendKey val="0"/>
          <c:showVal val="0"/>
          <c:showCatName val="0"/>
          <c:showSerName val="0"/>
          <c:showPercent val="0"/>
          <c:showBubbleSize val="0"/>
        </c:dLbls>
        <c:gapWidth val="150"/>
        <c:axId val="173158752"/>
        <c:axId val="173159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47.67</c:v>
                </c:pt>
                <c:pt idx="2">
                  <c:v>40.78</c:v>
                </c:pt>
                <c:pt idx="3">
                  <c:v>38.119999999999997</c:v>
                </c:pt>
                <c:pt idx="4">
                  <c:v>43.5</c:v>
                </c:pt>
              </c:numCache>
            </c:numRef>
          </c:val>
          <c:smooth val="0"/>
          <c:extLst xmlns:c16r2="http://schemas.microsoft.com/office/drawing/2015/06/chart">
            <c:ext xmlns:c16="http://schemas.microsoft.com/office/drawing/2014/chart" uri="{C3380CC4-5D6E-409C-BE32-E72D297353CC}">
              <c16:uniqueId val="{00000001-9448-4B42-9B96-67EFFE85B353}"/>
            </c:ext>
          </c:extLst>
        </c:ser>
        <c:dLbls>
          <c:showLegendKey val="0"/>
          <c:showVal val="0"/>
          <c:showCatName val="0"/>
          <c:showSerName val="0"/>
          <c:showPercent val="0"/>
          <c:showBubbleSize val="0"/>
        </c:dLbls>
        <c:marker val="1"/>
        <c:smooth val="0"/>
        <c:axId val="173158752"/>
        <c:axId val="173159144"/>
      </c:lineChart>
      <c:dateAx>
        <c:axId val="173158752"/>
        <c:scaling>
          <c:orientation val="minMax"/>
        </c:scaling>
        <c:delete val="1"/>
        <c:axPos val="b"/>
        <c:numFmt formatCode="ge" sourceLinked="1"/>
        <c:majorTickMark val="none"/>
        <c:minorTickMark val="none"/>
        <c:tickLblPos val="none"/>
        <c:crossAx val="173159144"/>
        <c:crosses val="autoZero"/>
        <c:auto val="1"/>
        <c:lblOffset val="100"/>
        <c:baseTimeUnit val="years"/>
      </c:dateAx>
      <c:valAx>
        <c:axId val="173159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15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2105.31</c:v>
                </c:pt>
                <c:pt idx="2">
                  <c:v>2075.56</c:v>
                </c:pt>
                <c:pt idx="3">
                  <c:v>2216.67</c:v>
                </c:pt>
                <c:pt idx="4">
                  <c:v>2150.2600000000002</c:v>
                </c:pt>
              </c:numCache>
            </c:numRef>
          </c:val>
          <c:extLst xmlns:c16r2="http://schemas.microsoft.com/office/drawing/2015/06/chart">
            <c:ext xmlns:c16="http://schemas.microsoft.com/office/drawing/2014/chart" uri="{C3380CC4-5D6E-409C-BE32-E72D297353CC}">
              <c16:uniqueId val="{00000000-3410-4D5B-87DD-B290482769C5}"/>
            </c:ext>
          </c:extLst>
        </c:ser>
        <c:dLbls>
          <c:showLegendKey val="0"/>
          <c:showVal val="0"/>
          <c:showCatName val="0"/>
          <c:showSerName val="0"/>
          <c:showPercent val="0"/>
          <c:showBubbleSize val="0"/>
        </c:dLbls>
        <c:gapWidth val="150"/>
        <c:axId val="173160320"/>
        <c:axId val="173160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721.43</c:v>
                </c:pt>
                <c:pt idx="2">
                  <c:v>685.34</c:v>
                </c:pt>
                <c:pt idx="3">
                  <c:v>684.74</c:v>
                </c:pt>
                <c:pt idx="4">
                  <c:v>654.91999999999996</c:v>
                </c:pt>
              </c:numCache>
            </c:numRef>
          </c:val>
          <c:smooth val="0"/>
          <c:extLst xmlns:c16r2="http://schemas.microsoft.com/office/drawing/2015/06/chart">
            <c:ext xmlns:c16="http://schemas.microsoft.com/office/drawing/2014/chart" uri="{C3380CC4-5D6E-409C-BE32-E72D297353CC}">
              <c16:uniqueId val="{00000001-3410-4D5B-87DD-B290482769C5}"/>
            </c:ext>
          </c:extLst>
        </c:ser>
        <c:dLbls>
          <c:showLegendKey val="0"/>
          <c:showVal val="0"/>
          <c:showCatName val="0"/>
          <c:showSerName val="0"/>
          <c:showPercent val="0"/>
          <c:showBubbleSize val="0"/>
        </c:dLbls>
        <c:marker val="1"/>
        <c:smooth val="0"/>
        <c:axId val="173160320"/>
        <c:axId val="173160712"/>
      </c:lineChart>
      <c:dateAx>
        <c:axId val="173160320"/>
        <c:scaling>
          <c:orientation val="minMax"/>
        </c:scaling>
        <c:delete val="1"/>
        <c:axPos val="b"/>
        <c:numFmt formatCode="ge" sourceLinked="1"/>
        <c:majorTickMark val="none"/>
        <c:minorTickMark val="none"/>
        <c:tickLblPos val="none"/>
        <c:crossAx val="173160712"/>
        <c:crosses val="autoZero"/>
        <c:auto val="1"/>
        <c:lblOffset val="100"/>
        <c:baseTimeUnit val="years"/>
      </c:dateAx>
      <c:valAx>
        <c:axId val="173160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16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123.43</c:v>
                </c:pt>
                <c:pt idx="2">
                  <c:v>107.18</c:v>
                </c:pt>
                <c:pt idx="3">
                  <c:v>99.58</c:v>
                </c:pt>
                <c:pt idx="4">
                  <c:v>99.5</c:v>
                </c:pt>
              </c:numCache>
            </c:numRef>
          </c:val>
          <c:extLst xmlns:c16r2="http://schemas.microsoft.com/office/drawing/2015/06/chart">
            <c:ext xmlns:c16="http://schemas.microsoft.com/office/drawing/2014/chart" uri="{C3380CC4-5D6E-409C-BE32-E72D297353CC}">
              <c16:uniqueId val="{00000000-1096-4DA7-9F8F-9294F470409C}"/>
            </c:ext>
          </c:extLst>
        </c:ser>
        <c:dLbls>
          <c:showLegendKey val="0"/>
          <c:showVal val="0"/>
          <c:showCatName val="0"/>
          <c:showSerName val="0"/>
          <c:showPercent val="0"/>
          <c:showBubbleSize val="0"/>
        </c:dLbls>
        <c:gapWidth val="150"/>
        <c:axId val="173020976"/>
        <c:axId val="173020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59.3</c:v>
                </c:pt>
                <c:pt idx="2">
                  <c:v>59.83</c:v>
                </c:pt>
                <c:pt idx="3">
                  <c:v>65.33</c:v>
                </c:pt>
                <c:pt idx="4">
                  <c:v>65.39</c:v>
                </c:pt>
              </c:numCache>
            </c:numRef>
          </c:val>
          <c:smooth val="0"/>
          <c:extLst xmlns:c16r2="http://schemas.microsoft.com/office/drawing/2015/06/chart">
            <c:ext xmlns:c16="http://schemas.microsoft.com/office/drawing/2014/chart" uri="{C3380CC4-5D6E-409C-BE32-E72D297353CC}">
              <c16:uniqueId val="{00000001-1096-4DA7-9F8F-9294F470409C}"/>
            </c:ext>
          </c:extLst>
        </c:ser>
        <c:dLbls>
          <c:showLegendKey val="0"/>
          <c:showVal val="0"/>
          <c:showCatName val="0"/>
          <c:showSerName val="0"/>
          <c:showPercent val="0"/>
          <c:showBubbleSize val="0"/>
        </c:dLbls>
        <c:marker val="1"/>
        <c:smooth val="0"/>
        <c:axId val="173020976"/>
        <c:axId val="173020584"/>
      </c:lineChart>
      <c:dateAx>
        <c:axId val="173020976"/>
        <c:scaling>
          <c:orientation val="minMax"/>
        </c:scaling>
        <c:delete val="1"/>
        <c:axPos val="b"/>
        <c:numFmt formatCode="ge" sourceLinked="1"/>
        <c:majorTickMark val="none"/>
        <c:minorTickMark val="none"/>
        <c:tickLblPos val="none"/>
        <c:crossAx val="173020584"/>
        <c:crosses val="autoZero"/>
        <c:auto val="1"/>
        <c:lblOffset val="100"/>
        <c:baseTimeUnit val="years"/>
      </c:dateAx>
      <c:valAx>
        <c:axId val="173020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02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153.68</c:v>
                </c:pt>
                <c:pt idx="2">
                  <c:v>180.64</c:v>
                </c:pt>
                <c:pt idx="3">
                  <c:v>195.09</c:v>
                </c:pt>
                <c:pt idx="4">
                  <c:v>196.24</c:v>
                </c:pt>
              </c:numCache>
            </c:numRef>
          </c:val>
          <c:extLst xmlns:c16r2="http://schemas.microsoft.com/office/drawing/2015/06/chart">
            <c:ext xmlns:c16="http://schemas.microsoft.com/office/drawing/2014/chart" uri="{C3380CC4-5D6E-409C-BE32-E72D297353CC}">
              <c16:uniqueId val="{00000000-BAE3-442A-97DB-6874BA28D175}"/>
            </c:ext>
          </c:extLst>
        </c:ser>
        <c:dLbls>
          <c:showLegendKey val="0"/>
          <c:showVal val="0"/>
          <c:showCatName val="0"/>
          <c:showSerName val="0"/>
          <c:showPercent val="0"/>
          <c:showBubbleSize val="0"/>
        </c:dLbls>
        <c:gapWidth val="150"/>
        <c:axId val="173233112"/>
        <c:axId val="173233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248.14</c:v>
                </c:pt>
                <c:pt idx="2">
                  <c:v>246.66</c:v>
                </c:pt>
                <c:pt idx="3">
                  <c:v>227.43</c:v>
                </c:pt>
                <c:pt idx="4">
                  <c:v>230.88</c:v>
                </c:pt>
              </c:numCache>
            </c:numRef>
          </c:val>
          <c:smooth val="0"/>
          <c:extLst xmlns:c16r2="http://schemas.microsoft.com/office/drawing/2015/06/chart">
            <c:ext xmlns:c16="http://schemas.microsoft.com/office/drawing/2014/chart" uri="{C3380CC4-5D6E-409C-BE32-E72D297353CC}">
              <c16:uniqueId val="{00000001-BAE3-442A-97DB-6874BA28D175}"/>
            </c:ext>
          </c:extLst>
        </c:ser>
        <c:dLbls>
          <c:showLegendKey val="0"/>
          <c:showVal val="0"/>
          <c:showCatName val="0"/>
          <c:showSerName val="0"/>
          <c:showPercent val="0"/>
          <c:showBubbleSize val="0"/>
        </c:dLbls>
        <c:marker val="1"/>
        <c:smooth val="0"/>
        <c:axId val="173233112"/>
        <c:axId val="173233504"/>
      </c:lineChart>
      <c:dateAx>
        <c:axId val="173233112"/>
        <c:scaling>
          <c:orientation val="minMax"/>
        </c:scaling>
        <c:delete val="1"/>
        <c:axPos val="b"/>
        <c:numFmt formatCode="ge" sourceLinked="1"/>
        <c:majorTickMark val="none"/>
        <c:minorTickMark val="none"/>
        <c:tickLblPos val="none"/>
        <c:crossAx val="173233504"/>
        <c:crosses val="autoZero"/>
        <c:auto val="1"/>
        <c:lblOffset val="100"/>
        <c:baseTimeUnit val="years"/>
      </c:dateAx>
      <c:valAx>
        <c:axId val="17323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233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1"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鶴岡市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F1</v>
      </c>
      <c r="X8" s="71"/>
      <c r="Y8" s="71"/>
      <c r="Z8" s="71"/>
      <c r="AA8" s="71"/>
      <c r="AB8" s="71"/>
      <c r="AC8" s="71"/>
      <c r="AD8" s="72" t="str">
        <f>データ!$M$6</f>
        <v>非設置</v>
      </c>
      <c r="AE8" s="72"/>
      <c r="AF8" s="72"/>
      <c r="AG8" s="72"/>
      <c r="AH8" s="72"/>
      <c r="AI8" s="72"/>
      <c r="AJ8" s="72"/>
      <c r="AK8" s="3"/>
      <c r="AL8" s="68">
        <f>データ!S6</f>
        <v>127168</v>
      </c>
      <c r="AM8" s="68"/>
      <c r="AN8" s="68"/>
      <c r="AO8" s="68"/>
      <c r="AP8" s="68"/>
      <c r="AQ8" s="68"/>
      <c r="AR8" s="68"/>
      <c r="AS8" s="68"/>
      <c r="AT8" s="67">
        <f>データ!T6</f>
        <v>1311.53</v>
      </c>
      <c r="AU8" s="67"/>
      <c r="AV8" s="67"/>
      <c r="AW8" s="67"/>
      <c r="AX8" s="67"/>
      <c r="AY8" s="67"/>
      <c r="AZ8" s="67"/>
      <c r="BA8" s="67"/>
      <c r="BB8" s="67">
        <f>データ!U6</f>
        <v>96.96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67.849999999999994</v>
      </c>
      <c r="J10" s="67"/>
      <c r="K10" s="67"/>
      <c r="L10" s="67"/>
      <c r="M10" s="67"/>
      <c r="N10" s="67"/>
      <c r="O10" s="67"/>
      <c r="P10" s="67">
        <f>データ!P6</f>
        <v>12.91</v>
      </c>
      <c r="Q10" s="67"/>
      <c r="R10" s="67"/>
      <c r="S10" s="67"/>
      <c r="T10" s="67"/>
      <c r="U10" s="67"/>
      <c r="V10" s="67"/>
      <c r="W10" s="67">
        <f>データ!Q6</f>
        <v>78.78</v>
      </c>
      <c r="X10" s="67"/>
      <c r="Y10" s="67"/>
      <c r="Z10" s="67"/>
      <c r="AA10" s="67"/>
      <c r="AB10" s="67"/>
      <c r="AC10" s="67"/>
      <c r="AD10" s="68">
        <f>データ!R6</f>
        <v>3812</v>
      </c>
      <c r="AE10" s="68"/>
      <c r="AF10" s="68"/>
      <c r="AG10" s="68"/>
      <c r="AH10" s="68"/>
      <c r="AI10" s="68"/>
      <c r="AJ10" s="68"/>
      <c r="AK10" s="2"/>
      <c r="AL10" s="68">
        <f>データ!V6</f>
        <v>16292</v>
      </c>
      <c r="AM10" s="68"/>
      <c r="AN10" s="68"/>
      <c r="AO10" s="68"/>
      <c r="AP10" s="68"/>
      <c r="AQ10" s="68"/>
      <c r="AR10" s="68"/>
      <c r="AS10" s="68"/>
      <c r="AT10" s="67">
        <f>データ!W6</f>
        <v>12.67</v>
      </c>
      <c r="AU10" s="67"/>
      <c r="AV10" s="67"/>
      <c r="AW10" s="67"/>
      <c r="AX10" s="67"/>
      <c r="AY10" s="67"/>
      <c r="AZ10" s="67"/>
      <c r="BA10" s="67"/>
      <c r="BB10" s="67">
        <f>データ!X6</f>
        <v>1285.8699999999999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5" t="s">
        <v>26</v>
      </c>
      <c r="BM14" s="46"/>
      <c r="BN14" s="46"/>
      <c r="BO14" s="46"/>
      <c r="BP14" s="46"/>
      <c r="BQ14" s="46"/>
      <c r="BR14" s="46"/>
      <c r="BS14" s="46"/>
      <c r="BT14" s="46"/>
      <c r="BU14" s="46"/>
      <c r="BV14" s="46"/>
      <c r="BW14" s="46"/>
      <c r="BX14" s="46"/>
      <c r="BY14" s="46"/>
      <c r="BZ14" s="47"/>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48"/>
      <c r="BM15" s="49"/>
      <c r="BN15" s="49"/>
      <c r="BO15" s="49"/>
      <c r="BP15" s="49"/>
      <c r="BQ15" s="49"/>
      <c r="BR15" s="49"/>
      <c r="BS15" s="49"/>
      <c r="BT15" s="49"/>
      <c r="BU15" s="49"/>
      <c r="BV15" s="49"/>
      <c r="BW15" s="49"/>
      <c r="BX15" s="49"/>
      <c r="BY15" s="49"/>
      <c r="BZ15" s="5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5" t="s">
        <v>27</v>
      </c>
      <c r="BM45" s="46"/>
      <c r="BN45" s="46"/>
      <c r="BO45" s="46"/>
      <c r="BP45" s="46"/>
      <c r="BQ45" s="46"/>
      <c r="BR45" s="46"/>
      <c r="BS45" s="46"/>
      <c r="BT45" s="46"/>
      <c r="BU45" s="46"/>
      <c r="BV45" s="46"/>
      <c r="BW45" s="46"/>
      <c r="BX45" s="46"/>
      <c r="BY45" s="46"/>
      <c r="BZ45" s="4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3" t="s">
        <v>110</v>
      </c>
      <c r="BM47" s="84"/>
      <c r="BN47" s="84"/>
      <c r="BO47" s="84"/>
      <c r="BP47" s="84"/>
      <c r="BQ47" s="84"/>
      <c r="BR47" s="84"/>
      <c r="BS47" s="84"/>
      <c r="BT47" s="84"/>
      <c r="BU47" s="84"/>
      <c r="BV47" s="84"/>
      <c r="BW47" s="84"/>
      <c r="BX47" s="84"/>
      <c r="BY47" s="84"/>
      <c r="BZ47" s="8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3"/>
      <c r="BM48" s="84"/>
      <c r="BN48" s="84"/>
      <c r="BO48" s="84"/>
      <c r="BP48" s="84"/>
      <c r="BQ48" s="84"/>
      <c r="BR48" s="84"/>
      <c r="BS48" s="84"/>
      <c r="BT48" s="84"/>
      <c r="BU48" s="84"/>
      <c r="BV48" s="84"/>
      <c r="BW48" s="84"/>
      <c r="BX48" s="84"/>
      <c r="BY48" s="84"/>
      <c r="BZ48" s="8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3"/>
      <c r="BM49" s="84"/>
      <c r="BN49" s="84"/>
      <c r="BO49" s="84"/>
      <c r="BP49" s="84"/>
      <c r="BQ49" s="84"/>
      <c r="BR49" s="84"/>
      <c r="BS49" s="84"/>
      <c r="BT49" s="84"/>
      <c r="BU49" s="84"/>
      <c r="BV49" s="84"/>
      <c r="BW49" s="84"/>
      <c r="BX49" s="84"/>
      <c r="BY49" s="84"/>
      <c r="BZ49" s="8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3"/>
      <c r="BM50" s="84"/>
      <c r="BN50" s="84"/>
      <c r="BO50" s="84"/>
      <c r="BP50" s="84"/>
      <c r="BQ50" s="84"/>
      <c r="BR50" s="84"/>
      <c r="BS50" s="84"/>
      <c r="BT50" s="84"/>
      <c r="BU50" s="84"/>
      <c r="BV50" s="84"/>
      <c r="BW50" s="84"/>
      <c r="BX50" s="84"/>
      <c r="BY50" s="84"/>
      <c r="BZ50" s="8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3"/>
      <c r="BM51" s="84"/>
      <c r="BN51" s="84"/>
      <c r="BO51" s="84"/>
      <c r="BP51" s="84"/>
      <c r="BQ51" s="84"/>
      <c r="BR51" s="84"/>
      <c r="BS51" s="84"/>
      <c r="BT51" s="84"/>
      <c r="BU51" s="84"/>
      <c r="BV51" s="84"/>
      <c r="BW51" s="84"/>
      <c r="BX51" s="84"/>
      <c r="BY51" s="84"/>
      <c r="BZ51" s="8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3"/>
      <c r="BM52" s="84"/>
      <c r="BN52" s="84"/>
      <c r="BO52" s="84"/>
      <c r="BP52" s="84"/>
      <c r="BQ52" s="84"/>
      <c r="BR52" s="84"/>
      <c r="BS52" s="84"/>
      <c r="BT52" s="84"/>
      <c r="BU52" s="84"/>
      <c r="BV52" s="84"/>
      <c r="BW52" s="84"/>
      <c r="BX52" s="84"/>
      <c r="BY52" s="84"/>
      <c r="BZ52" s="8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3"/>
      <c r="BM53" s="84"/>
      <c r="BN53" s="84"/>
      <c r="BO53" s="84"/>
      <c r="BP53" s="84"/>
      <c r="BQ53" s="84"/>
      <c r="BR53" s="84"/>
      <c r="BS53" s="84"/>
      <c r="BT53" s="84"/>
      <c r="BU53" s="84"/>
      <c r="BV53" s="84"/>
      <c r="BW53" s="84"/>
      <c r="BX53" s="84"/>
      <c r="BY53" s="84"/>
      <c r="BZ53" s="8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3"/>
      <c r="BM54" s="84"/>
      <c r="BN54" s="84"/>
      <c r="BO54" s="84"/>
      <c r="BP54" s="84"/>
      <c r="BQ54" s="84"/>
      <c r="BR54" s="84"/>
      <c r="BS54" s="84"/>
      <c r="BT54" s="84"/>
      <c r="BU54" s="84"/>
      <c r="BV54" s="84"/>
      <c r="BW54" s="84"/>
      <c r="BX54" s="84"/>
      <c r="BY54" s="84"/>
      <c r="BZ54" s="8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3"/>
      <c r="BM55" s="84"/>
      <c r="BN55" s="84"/>
      <c r="BO55" s="84"/>
      <c r="BP55" s="84"/>
      <c r="BQ55" s="84"/>
      <c r="BR55" s="84"/>
      <c r="BS55" s="84"/>
      <c r="BT55" s="84"/>
      <c r="BU55" s="84"/>
      <c r="BV55" s="84"/>
      <c r="BW55" s="84"/>
      <c r="BX55" s="84"/>
      <c r="BY55" s="84"/>
      <c r="BZ55" s="8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3"/>
      <c r="BM56" s="84"/>
      <c r="BN56" s="84"/>
      <c r="BO56" s="84"/>
      <c r="BP56" s="84"/>
      <c r="BQ56" s="84"/>
      <c r="BR56" s="84"/>
      <c r="BS56" s="84"/>
      <c r="BT56" s="84"/>
      <c r="BU56" s="84"/>
      <c r="BV56" s="84"/>
      <c r="BW56" s="84"/>
      <c r="BX56" s="84"/>
      <c r="BY56" s="84"/>
      <c r="BZ56" s="8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3"/>
      <c r="BM57" s="84"/>
      <c r="BN57" s="84"/>
      <c r="BO57" s="84"/>
      <c r="BP57" s="84"/>
      <c r="BQ57" s="84"/>
      <c r="BR57" s="84"/>
      <c r="BS57" s="84"/>
      <c r="BT57" s="84"/>
      <c r="BU57" s="84"/>
      <c r="BV57" s="84"/>
      <c r="BW57" s="84"/>
      <c r="BX57" s="84"/>
      <c r="BY57" s="84"/>
      <c r="BZ57" s="8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3"/>
      <c r="BM58" s="84"/>
      <c r="BN58" s="84"/>
      <c r="BO58" s="84"/>
      <c r="BP58" s="84"/>
      <c r="BQ58" s="84"/>
      <c r="BR58" s="84"/>
      <c r="BS58" s="84"/>
      <c r="BT58" s="84"/>
      <c r="BU58" s="84"/>
      <c r="BV58" s="84"/>
      <c r="BW58" s="84"/>
      <c r="BX58" s="84"/>
      <c r="BY58" s="84"/>
      <c r="BZ58" s="8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3"/>
      <c r="BM59" s="84"/>
      <c r="BN59" s="84"/>
      <c r="BO59" s="84"/>
      <c r="BP59" s="84"/>
      <c r="BQ59" s="84"/>
      <c r="BR59" s="84"/>
      <c r="BS59" s="84"/>
      <c r="BT59" s="84"/>
      <c r="BU59" s="84"/>
      <c r="BV59" s="84"/>
      <c r="BW59" s="84"/>
      <c r="BX59" s="84"/>
      <c r="BY59" s="84"/>
      <c r="BZ59" s="85"/>
    </row>
    <row r="60" spans="1:78" ht="13.5" customHeight="1" x14ac:dyDescent="0.15">
      <c r="A60" s="2"/>
      <c r="B60" s="42" t="s">
        <v>28</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83"/>
      <c r="BM60" s="84"/>
      <c r="BN60" s="84"/>
      <c r="BO60" s="84"/>
      <c r="BP60" s="84"/>
      <c r="BQ60" s="84"/>
      <c r="BR60" s="84"/>
      <c r="BS60" s="84"/>
      <c r="BT60" s="84"/>
      <c r="BU60" s="84"/>
      <c r="BV60" s="84"/>
      <c r="BW60" s="84"/>
      <c r="BX60" s="84"/>
      <c r="BY60" s="84"/>
      <c r="BZ60" s="85"/>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83"/>
      <c r="BM61" s="84"/>
      <c r="BN61" s="84"/>
      <c r="BO61" s="84"/>
      <c r="BP61" s="84"/>
      <c r="BQ61" s="84"/>
      <c r="BR61" s="84"/>
      <c r="BS61" s="84"/>
      <c r="BT61" s="84"/>
      <c r="BU61" s="84"/>
      <c r="BV61" s="84"/>
      <c r="BW61" s="84"/>
      <c r="BX61" s="84"/>
      <c r="BY61" s="84"/>
      <c r="BZ61" s="8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3"/>
      <c r="BM62" s="84"/>
      <c r="BN62" s="84"/>
      <c r="BO62" s="84"/>
      <c r="BP62" s="84"/>
      <c r="BQ62" s="84"/>
      <c r="BR62" s="84"/>
      <c r="BS62" s="84"/>
      <c r="BT62" s="84"/>
      <c r="BU62" s="84"/>
      <c r="BV62" s="84"/>
      <c r="BW62" s="84"/>
      <c r="BX62" s="84"/>
      <c r="BY62" s="84"/>
      <c r="BZ62" s="8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6"/>
      <c r="BM63" s="87"/>
      <c r="BN63" s="87"/>
      <c r="BO63" s="87"/>
      <c r="BP63" s="87"/>
      <c r="BQ63" s="87"/>
      <c r="BR63" s="87"/>
      <c r="BS63" s="87"/>
      <c r="BT63" s="87"/>
      <c r="BU63" s="87"/>
      <c r="BV63" s="87"/>
      <c r="BW63" s="87"/>
      <c r="BX63" s="87"/>
      <c r="BY63" s="87"/>
      <c r="BZ63" s="8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5" t="s">
        <v>29</v>
      </c>
      <c r="BM64" s="46"/>
      <c r="BN64" s="46"/>
      <c r="BO64" s="46"/>
      <c r="BP64" s="46"/>
      <c r="BQ64" s="46"/>
      <c r="BR64" s="46"/>
      <c r="BS64" s="46"/>
      <c r="BT64" s="46"/>
      <c r="BU64" s="46"/>
      <c r="BV64" s="46"/>
      <c r="BW64" s="46"/>
      <c r="BX64" s="46"/>
      <c r="BY64" s="46"/>
      <c r="BZ64" s="4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1" t="s">
        <v>108</v>
      </c>
      <c r="BM66" s="52"/>
      <c r="BN66" s="52"/>
      <c r="BO66" s="52"/>
      <c r="BP66" s="52"/>
      <c r="BQ66" s="52"/>
      <c r="BR66" s="52"/>
      <c r="BS66" s="52"/>
      <c r="BT66" s="52"/>
      <c r="BU66" s="52"/>
      <c r="BV66" s="52"/>
      <c r="BW66" s="52"/>
      <c r="BX66" s="52"/>
      <c r="BY66" s="52"/>
      <c r="BZ66" s="53"/>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【101.60】</v>
      </c>
      <c r="F85" s="26" t="str">
        <f>データ!AT6</f>
        <v>【195.44】</v>
      </c>
      <c r="G85" s="26" t="str">
        <f>データ!BE6</f>
        <v>【34.27】</v>
      </c>
      <c r="H85" s="26" t="str">
        <f>データ!BP6</f>
        <v>【747.76】</v>
      </c>
      <c r="I85" s="26" t="str">
        <f>データ!CA6</f>
        <v>【59.51】</v>
      </c>
      <c r="J85" s="26" t="str">
        <f>データ!CL6</f>
        <v>【261.46】</v>
      </c>
      <c r="K85" s="26" t="str">
        <f>データ!CW6</f>
        <v>【52.23】</v>
      </c>
      <c r="L85" s="26" t="str">
        <f>データ!DH6</f>
        <v>【85.82】</v>
      </c>
      <c r="M85" s="26" t="str">
        <f>データ!DS6</f>
        <v>【24.12】</v>
      </c>
      <c r="N85" s="26" t="str">
        <f>データ!ED6</f>
        <v>【0.00】</v>
      </c>
      <c r="O85" s="26" t="str">
        <f>データ!EO6</f>
        <v>【0.02】</v>
      </c>
    </row>
  </sheetData>
  <sheetProtection algorithmName="SHA-512" hashValue="pAtwfnsV8g8IupRIqH8aGy97Q2WK2kplSA4/G3yqziliMXoYwxtkIkwgjTHODP3QGQUEM2zj9GhwlfB00QQbUQ==" saltValue="9C1lDe2DlNg569ovZEnVP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62031</v>
      </c>
      <c r="D6" s="33">
        <f t="shared" si="3"/>
        <v>46</v>
      </c>
      <c r="E6" s="33">
        <f t="shared" si="3"/>
        <v>17</v>
      </c>
      <c r="F6" s="33">
        <f t="shared" si="3"/>
        <v>5</v>
      </c>
      <c r="G6" s="33">
        <f t="shared" si="3"/>
        <v>0</v>
      </c>
      <c r="H6" s="33" t="str">
        <f t="shared" si="3"/>
        <v>山形県　鶴岡市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67.849999999999994</v>
      </c>
      <c r="P6" s="34">
        <f t="shared" si="3"/>
        <v>12.91</v>
      </c>
      <c r="Q6" s="34">
        <f t="shared" si="3"/>
        <v>78.78</v>
      </c>
      <c r="R6" s="34">
        <f t="shared" si="3"/>
        <v>3812</v>
      </c>
      <c r="S6" s="34">
        <f t="shared" si="3"/>
        <v>127168</v>
      </c>
      <c r="T6" s="34">
        <f t="shared" si="3"/>
        <v>1311.53</v>
      </c>
      <c r="U6" s="34">
        <f t="shared" si="3"/>
        <v>96.96</v>
      </c>
      <c r="V6" s="34">
        <f t="shared" si="3"/>
        <v>16292</v>
      </c>
      <c r="W6" s="34">
        <f t="shared" si="3"/>
        <v>12.67</v>
      </c>
      <c r="X6" s="34">
        <f t="shared" si="3"/>
        <v>1285.8699999999999</v>
      </c>
      <c r="Y6" s="35" t="str">
        <f>IF(Y7="",NA(),Y7)</f>
        <v>-</v>
      </c>
      <c r="Z6" s="35">
        <f t="shared" ref="Z6:AH6" si="4">IF(Z7="",NA(),Z7)</f>
        <v>102.92</v>
      </c>
      <c r="AA6" s="35">
        <f t="shared" si="4"/>
        <v>92.32</v>
      </c>
      <c r="AB6" s="35">
        <f t="shared" si="4"/>
        <v>89.8</v>
      </c>
      <c r="AC6" s="35">
        <f t="shared" si="4"/>
        <v>102.72</v>
      </c>
      <c r="AD6" s="35" t="str">
        <f t="shared" si="4"/>
        <v>-</v>
      </c>
      <c r="AE6" s="35">
        <f t="shared" si="4"/>
        <v>99.93</v>
      </c>
      <c r="AF6" s="35">
        <f t="shared" si="4"/>
        <v>97.34</v>
      </c>
      <c r="AG6" s="35">
        <f t="shared" si="4"/>
        <v>100.99</v>
      </c>
      <c r="AH6" s="35">
        <f t="shared" si="4"/>
        <v>101.27</v>
      </c>
      <c r="AI6" s="34" t="str">
        <f>IF(AI7="","",IF(AI7="-","【-】","【"&amp;SUBSTITUTE(TEXT(AI7,"#,##0.00"),"-","△")&amp;"】"))</f>
        <v>【101.60】</v>
      </c>
      <c r="AJ6" s="35" t="str">
        <f>IF(AJ7="",NA(),AJ7)</f>
        <v>-</v>
      </c>
      <c r="AK6" s="34">
        <f t="shared" ref="AK6:AS6" si="5">IF(AK7="",NA(),AK7)</f>
        <v>0</v>
      </c>
      <c r="AL6" s="35">
        <f t="shared" si="5"/>
        <v>27.87</v>
      </c>
      <c r="AM6" s="35">
        <f t="shared" si="5"/>
        <v>68.66</v>
      </c>
      <c r="AN6" s="35">
        <f t="shared" si="5"/>
        <v>59.34</v>
      </c>
      <c r="AO6" s="35" t="str">
        <f t="shared" si="5"/>
        <v>-</v>
      </c>
      <c r="AP6" s="35">
        <f t="shared" si="5"/>
        <v>147.11000000000001</v>
      </c>
      <c r="AQ6" s="35">
        <f t="shared" si="5"/>
        <v>148.37</v>
      </c>
      <c r="AR6" s="35">
        <f t="shared" si="5"/>
        <v>149.02000000000001</v>
      </c>
      <c r="AS6" s="35">
        <f t="shared" si="5"/>
        <v>137.09</v>
      </c>
      <c r="AT6" s="34" t="str">
        <f>IF(AT7="","",IF(AT7="-","【-】","【"&amp;SUBSTITUTE(TEXT(AT7,"#,##0.00"),"-","△")&amp;"】"))</f>
        <v>【195.44】</v>
      </c>
      <c r="AU6" s="35" t="str">
        <f>IF(AU7="",NA(),AU7)</f>
        <v>-</v>
      </c>
      <c r="AV6" s="35">
        <f t="shared" ref="AV6:BD6" si="6">IF(AV7="",NA(),AV7)</f>
        <v>28.41</v>
      </c>
      <c r="AW6" s="35">
        <f t="shared" si="6"/>
        <v>43.01</v>
      </c>
      <c r="AX6" s="35">
        <f t="shared" si="6"/>
        <v>50.98</v>
      </c>
      <c r="AY6" s="35">
        <f t="shared" si="6"/>
        <v>51.81</v>
      </c>
      <c r="AZ6" s="35" t="str">
        <f t="shared" si="6"/>
        <v>-</v>
      </c>
      <c r="BA6" s="35">
        <f t="shared" si="6"/>
        <v>47.67</v>
      </c>
      <c r="BB6" s="35">
        <f t="shared" si="6"/>
        <v>40.78</v>
      </c>
      <c r="BC6" s="35">
        <f t="shared" si="6"/>
        <v>38.119999999999997</v>
      </c>
      <c r="BD6" s="35">
        <f t="shared" si="6"/>
        <v>43.5</v>
      </c>
      <c r="BE6" s="34" t="str">
        <f>IF(BE7="","",IF(BE7="-","【-】","【"&amp;SUBSTITUTE(TEXT(BE7,"#,##0.00"),"-","△")&amp;"】"))</f>
        <v>【34.27】</v>
      </c>
      <c r="BF6" s="35" t="str">
        <f>IF(BF7="",NA(),BF7)</f>
        <v>-</v>
      </c>
      <c r="BG6" s="35">
        <f t="shared" ref="BG6:BO6" si="7">IF(BG7="",NA(),BG7)</f>
        <v>2105.31</v>
      </c>
      <c r="BH6" s="35">
        <f t="shared" si="7"/>
        <v>2075.56</v>
      </c>
      <c r="BI6" s="35">
        <f t="shared" si="7"/>
        <v>2216.67</v>
      </c>
      <c r="BJ6" s="35">
        <f t="shared" si="7"/>
        <v>2150.2600000000002</v>
      </c>
      <c r="BK6" s="35" t="str">
        <f t="shared" si="7"/>
        <v>-</v>
      </c>
      <c r="BL6" s="35">
        <f t="shared" si="7"/>
        <v>721.43</v>
      </c>
      <c r="BM6" s="35">
        <f t="shared" si="7"/>
        <v>685.34</v>
      </c>
      <c r="BN6" s="35">
        <f t="shared" si="7"/>
        <v>684.74</v>
      </c>
      <c r="BO6" s="35">
        <f t="shared" si="7"/>
        <v>654.91999999999996</v>
      </c>
      <c r="BP6" s="34" t="str">
        <f>IF(BP7="","",IF(BP7="-","【-】","【"&amp;SUBSTITUTE(TEXT(BP7,"#,##0.00"),"-","△")&amp;"】"))</f>
        <v>【747.76】</v>
      </c>
      <c r="BQ6" s="35" t="str">
        <f>IF(BQ7="",NA(),BQ7)</f>
        <v>-</v>
      </c>
      <c r="BR6" s="35">
        <f t="shared" ref="BR6:BZ6" si="8">IF(BR7="",NA(),BR7)</f>
        <v>123.43</v>
      </c>
      <c r="BS6" s="35">
        <f t="shared" si="8"/>
        <v>107.18</v>
      </c>
      <c r="BT6" s="35">
        <f t="shared" si="8"/>
        <v>99.58</v>
      </c>
      <c r="BU6" s="35">
        <f t="shared" si="8"/>
        <v>99.5</v>
      </c>
      <c r="BV6" s="35" t="str">
        <f t="shared" si="8"/>
        <v>-</v>
      </c>
      <c r="BW6" s="35">
        <f t="shared" si="8"/>
        <v>59.3</v>
      </c>
      <c r="BX6" s="35">
        <f t="shared" si="8"/>
        <v>59.83</v>
      </c>
      <c r="BY6" s="35">
        <f t="shared" si="8"/>
        <v>65.33</v>
      </c>
      <c r="BZ6" s="35">
        <f t="shared" si="8"/>
        <v>65.39</v>
      </c>
      <c r="CA6" s="34" t="str">
        <f>IF(CA7="","",IF(CA7="-","【-】","【"&amp;SUBSTITUTE(TEXT(CA7,"#,##0.00"),"-","△")&amp;"】"))</f>
        <v>【59.51】</v>
      </c>
      <c r="CB6" s="35" t="str">
        <f>IF(CB7="",NA(),CB7)</f>
        <v>-</v>
      </c>
      <c r="CC6" s="35">
        <f t="shared" ref="CC6:CK6" si="9">IF(CC7="",NA(),CC7)</f>
        <v>153.68</v>
      </c>
      <c r="CD6" s="35">
        <f t="shared" si="9"/>
        <v>180.64</v>
      </c>
      <c r="CE6" s="35">
        <f t="shared" si="9"/>
        <v>195.09</v>
      </c>
      <c r="CF6" s="35">
        <f t="shared" si="9"/>
        <v>196.24</v>
      </c>
      <c r="CG6" s="35" t="str">
        <f t="shared" si="9"/>
        <v>-</v>
      </c>
      <c r="CH6" s="35">
        <f t="shared" si="9"/>
        <v>248.14</v>
      </c>
      <c r="CI6" s="35">
        <f t="shared" si="9"/>
        <v>246.66</v>
      </c>
      <c r="CJ6" s="35">
        <f t="shared" si="9"/>
        <v>227.43</v>
      </c>
      <c r="CK6" s="35">
        <f t="shared" si="9"/>
        <v>230.88</v>
      </c>
      <c r="CL6" s="34" t="str">
        <f>IF(CL7="","",IF(CL7="-","【-】","【"&amp;SUBSTITUTE(TEXT(CL7,"#,##0.00"),"-","△")&amp;"】"))</f>
        <v>【261.46】</v>
      </c>
      <c r="CM6" s="35" t="str">
        <f>IF(CM7="",NA(),CM7)</f>
        <v>-</v>
      </c>
      <c r="CN6" s="35">
        <f t="shared" ref="CN6:CV6" si="10">IF(CN7="",NA(),CN7)</f>
        <v>56.5</v>
      </c>
      <c r="CO6" s="35">
        <f t="shared" si="10"/>
        <v>53.93</v>
      </c>
      <c r="CP6" s="35">
        <f t="shared" si="10"/>
        <v>53.87</v>
      </c>
      <c r="CQ6" s="35">
        <f t="shared" si="10"/>
        <v>58.12</v>
      </c>
      <c r="CR6" s="35" t="str">
        <f t="shared" si="10"/>
        <v>-</v>
      </c>
      <c r="CS6" s="35">
        <f t="shared" si="10"/>
        <v>57.3</v>
      </c>
      <c r="CT6" s="35">
        <f t="shared" si="10"/>
        <v>56</v>
      </c>
      <c r="CU6" s="35">
        <f t="shared" si="10"/>
        <v>56.01</v>
      </c>
      <c r="CV6" s="35">
        <f t="shared" si="10"/>
        <v>56.72</v>
      </c>
      <c r="CW6" s="34" t="str">
        <f>IF(CW7="","",IF(CW7="-","【-】","【"&amp;SUBSTITUTE(TEXT(CW7,"#,##0.00"),"-","△")&amp;"】"))</f>
        <v>【52.23】</v>
      </c>
      <c r="CX6" s="35" t="str">
        <f>IF(CX7="",NA(),CX7)</f>
        <v>-</v>
      </c>
      <c r="CY6" s="35">
        <f t="shared" ref="CY6:DG6" si="11">IF(CY7="",NA(),CY7)</f>
        <v>94.3</v>
      </c>
      <c r="CZ6" s="35">
        <f t="shared" si="11"/>
        <v>94.6</v>
      </c>
      <c r="DA6" s="35">
        <f t="shared" si="11"/>
        <v>94.94</v>
      </c>
      <c r="DB6" s="35">
        <f t="shared" si="11"/>
        <v>95.27</v>
      </c>
      <c r="DC6" s="35" t="str">
        <f t="shared" si="11"/>
        <v>-</v>
      </c>
      <c r="DD6" s="35">
        <f t="shared" si="11"/>
        <v>89.43</v>
      </c>
      <c r="DE6" s="35">
        <f t="shared" si="11"/>
        <v>89.51</v>
      </c>
      <c r="DF6" s="35">
        <f t="shared" si="11"/>
        <v>89.77</v>
      </c>
      <c r="DG6" s="35">
        <f t="shared" si="11"/>
        <v>90.04</v>
      </c>
      <c r="DH6" s="34" t="str">
        <f>IF(DH7="","",IF(DH7="-","【-】","【"&amp;SUBSTITUTE(TEXT(DH7,"#,##0.00"),"-","△")&amp;"】"))</f>
        <v>【85.82】</v>
      </c>
      <c r="DI6" s="35" t="str">
        <f>IF(DI7="",NA(),DI7)</f>
        <v>-</v>
      </c>
      <c r="DJ6" s="35">
        <f t="shared" ref="DJ6:DR6" si="12">IF(DJ7="",NA(),DJ7)</f>
        <v>3.76</v>
      </c>
      <c r="DK6" s="35">
        <f t="shared" si="12"/>
        <v>7.04</v>
      </c>
      <c r="DL6" s="35">
        <f t="shared" si="12"/>
        <v>10.46</v>
      </c>
      <c r="DM6" s="35">
        <f t="shared" si="12"/>
        <v>13.31</v>
      </c>
      <c r="DN6" s="35" t="str">
        <f t="shared" si="12"/>
        <v>-</v>
      </c>
      <c r="DO6" s="35">
        <f t="shared" si="12"/>
        <v>20.350000000000001</v>
      </c>
      <c r="DP6" s="35">
        <f t="shared" si="12"/>
        <v>21.33</v>
      </c>
      <c r="DQ6" s="35">
        <f t="shared" si="12"/>
        <v>22.69</v>
      </c>
      <c r="DR6" s="35">
        <f t="shared" si="12"/>
        <v>24.32</v>
      </c>
      <c r="DS6" s="34" t="str">
        <f>IF(DS7="","",IF(DS7="-","【-】","【"&amp;SUBSTITUTE(TEXT(DS7,"#,##0.00"),"-","△")&amp;"】"))</f>
        <v>【24.12】</v>
      </c>
      <c r="DT6" s="35" t="str">
        <f>IF(DT7="",NA(),DT7)</f>
        <v>-</v>
      </c>
      <c r="DU6" s="34">
        <f t="shared" ref="DU6:EC6" si="13">IF(DU7="",NA(),DU7)</f>
        <v>0</v>
      </c>
      <c r="DV6" s="34">
        <f t="shared" si="13"/>
        <v>0</v>
      </c>
      <c r="DW6" s="34">
        <f t="shared" si="13"/>
        <v>0</v>
      </c>
      <c r="DX6" s="34">
        <f t="shared" si="13"/>
        <v>0</v>
      </c>
      <c r="DY6" s="35" t="str">
        <f t="shared" si="13"/>
        <v>-</v>
      </c>
      <c r="DZ6" s="34">
        <f t="shared" si="13"/>
        <v>0</v>
      </c>
      <c r="EA6" s="34">
        <f t="shared" si="13"/>
        <v>0</v>
      </c>
      <c r="EB6" s="34">
        <f t="shared" si="13"/>
        <v>0</v>
      </c>
      <c r="EC6" s="34">
        <f t="shared" si="13"/>
        <v>0</v>
      </c>
      <c r="ED6" s="34" t="str">
        <f>IF(ED7="","",IF(ED7="-","【-】","【"&amp;SUBSTITUTE(TEXT(ED7,"#,##0.00"),"-","△")&amp;"】"))</f>
        <v>【0.00】</v>
      </c>
      <c r="EE6" s="35" t="str">
        <f>IF(EE7="",NA(),EE7)</f>
        <v>-</v>
      </c>
      <c r="EF6" s="35">
        <f t="shared" ref="EF6:EN6" si="14">IF(EF7="",NA(),EF7)</f>
        <v>2.99</v>
      </c>
      <c r="EG6" s="35">
        <f t="shared" si="14"/>
        <v>0.72</v>
      </c>
      <c r="EH6" s="35">
        <f t="shared" si="14"/>
        <v>23.13</v>
      </c>
      <c r="EI6" s="35">
        <f t="shared" si="14"/>
        <v>0.21</v>
      </c>
      <c r="EJ6" s="35" t="str">
        <f t="shared" si="14"/>
        <v>-</v>
      </c>
      <c r="EK6" s="35">
        <f t="shared" si="14"/>
        <v>0.11</v>
      </c>
      <c r="EL6" s="35">
        <f t="shared" si="14"/>
        <v>0.05</v>
      </c>
      <c r="EM6" s="35">
        <f t="shared" si="14"/>
        <v>0.44</v>
      </c>
      <c r="EN6" s="35">
        <f t="shared" si="14"/>
        <v>0.04</v>
      </c>
      <c r="EO6" s="34" t="str">
        <f>IF(EO7="","",IF(EO7="-","【-】","【"&amp;SUBSTITUTE(TEXT(EO7,"#,##0.00"),"-","△")&amp;"】"))</f>
        <v>【0.02】</v>
      </c>
    </row>
    <row r="7" spans="1:148" s="36" customFormat="1" x14ac:dyDescent="0.15">
      <c r="A7" s="28"/>
      <c r="B7" s="37">
        <v>2018</v>
      </c>
      <c r="C7" s="37">
        <v>62031</v>
      </c>
      <c r="D7" s="37">
        <v>46</v>
      </c>
      <c r="E7" s="37">
        <v>17</v>
      </c>
      <c r="F7" s="37">
        <v>5</v>
      </c>
      <c r="G7" s="37">
        <v>0</v>
      </c>
      <c r="H7" s="37" t="s">
        <v>96</v>
      </c>
      <c r="I7" s="37" t="s">
        <v>97</v>
      </c>
      <c r="J7" s="37" t="s">
        <v>98</v>
      </c>
      <c r="K7" s="37" t="s">
        <v>99</v>
      </c>
      <c r="L7" s="37" t="s">
        <v>100</v>
      </c>
      <c r="M7" s="37" t="s">
        <v>101</v>
      </c>
      <c r="N7" s="38" t="s">
        <v>102</v>
      </c>
      <c r="O7" s="38">
        <v>67.849999999999994</v>
      </c>
      <c r="P7" s="38">
        <v>12.91</v>
      </c>
      <c r="Q7" s="38">
        <v>78.78</v>
      </c>
      <c r="R7" s="38">
        <v>3812</v>
      </c>
      <c r="S7" s="38">
        <v>127168</v>
      </c>
      <c r="T7" s="38">
        <v>1311.53</v>
      </c>
      <c r="U7" s="38">
        <v>96.96</v>
      </c>
      <c r="V7" s="38">
        <v>16292</v>
      </c>
      <c r="W7" s="38">
        <v>12.67</v>
      </c>
      <c r="X7" s="38">
        <v>1285.8699999999999</v>
      </c>
      <c r="Y7" s="38" t="s">
        <v>102</v>
      </c>
      <c r="Z7" s="38">
        <v>102.92</v>
      </c>
      <c r="AA7" s="38">
        <v>92.32</v>
      </c>
      <c r="AB7" s="38">
        <v>89.8</v>
      </c>
      <c r="AC7" s="38">
        <v>102.72</v>
      </c>
      <c r="AD7" s="38" t="s">
        <v>102</v>
      </c>
      <c r="AE7" s="38">
        <v>99.93</v>
      </c>
      <c r="AF7" s="38">
        <v>97.34</v>
      </c>
      <c r="AG7" s="38">
        <v>100.99</v>
      </c>
      <c r="AH7" s="38">
        <v>101.27</v>
      </c>
      <c r="AI7" s="38">
        <v>101.6</v>
      </c>
      <c r="AJ7" s="38" t="s">
        <v>102</v>
      </c>
      <c r="AK7" s="38">
        <v>0</v>
      </c>
      <c r="AL7" s="38">
        <v>27.87</v>
      </c>
      <c r="AM7" s="38">
        <v>68.66</v>
      </c>
      <c r="AN7" s="38">
        <v>59.34</v>
      </c>
      <c r="AO7" s="38" t="s">
        <v>102</v>
      </c>
      <c r="AP7" s="38">
        <v>147.11000000000001</v>
      </c>
      <c r="AQ7" s="38">
        <v>148.37</v>
      </c>
      <c r="AR7" s="38">
        <v>149.02000000000001</v>
      </c>
      <c r="AS7" s="38">
        <v>137.09</v>
      </c>
      <c r="AT7" s="38">
        <v>195.44</v>
      </c>
      <c r="AU7" s="38" t="s">
        <v>102</v>
      </c>
      <c r="AV7" s="38">
        <v>28.41</v>
      </c>
      <c r="AW7" s="38">
        <v>43.01</v>
      </c>
      <c r="AX7" s="38">
        <v>50.98</v>
      </c>
      <c r="AY7" s="38">
        <v>51.81</v>
      </c>
      <c r="AZ7" s="38" t="s">
        <v>102</v>
      </c>
      <c r="BA7" s="38">
        <v>47.67</v>
      </c>
      <c r="BB7" s="38">
        <v>40.78</v>
      </c>
      <c r="BC7" s="38">
        <v>38.119999999999997</v>
      </c>
      <c r="BD7" s="38">
        <v>43.5</v>
      </c>
      <c r="BE7" s="38">
        <v>34.270000000000003</v>
      </c>
      <c r="BF7" s="38" t="s">
        <v>102</v>
      </c>
      <c r="BG7" s="38">
        <v>2105.31</v>
      </c>
      <c r="BH7" s="38">
        <v>2075.56</v>
      </c>
      <c r="BI7" s="38">
        <v>2216.67</v>
      </c>
      <c r="BJ7" s="38">
        <v>2150.2600000000002</v>
      </c>
      <c r="BK7" s="38" t="s">
        <v>102</v>
      </c>
      <c r="BL7" s="38">
        <v>721.43</v>
      </c>
      <c r="BM7" s="38">
        <v>685.34</v>
      </c>
      <c r="BN7" s="38">
        <v>684.74</v>
      </c>
      <c r="BO7" s="38">
        <v>654.91999999999996</v>
      </c>
      <c r="BP7" s="38">
        <v>747.76</v>
      </c>
      <c r="BQ7" s="38" t="s">
        <v>102</v>
      </c>
      <c r="BR7" s="38">
        <v>123.43</v>
      </c>
      <c r="BS7" s="38">
        <v>107.18</v>
      </c>
      <c r="BT7" s="38">
        <v>99.58</v>
      </c>
      <c r="BU7" s="38">
        <v>99.5</v>
      </c>
      <c r="BV7" s="38" t="s">
        <v>102</v>
      </c>
      <c r="BW7" s="38">
        <v>59.3</v>
      </c>
      <c r="BX7" s="38">
        <v>59.83</v>
      </c>
      <c r="BY7" s="38">
        <v>65.33</v>
      </c>
      <c r="BZ7" s="38">
        <v>65.39</v>
      </c>
      <c r="CA7" s="38">
        <v>59.51</v>
      </c>
      <c r="CB7" s="38" t="s">
        <v>102</v>
      </c>
      <c r="CC7" s="38">
        <v>153.68</v>
      </c>
      <c r="CD7" s="38">
        <v>180.64</v>
      </c>
      <c r="CE7" s="38">
        <v>195.09</v>
      </c>
      <c r="CF7" s="38">
        <v>196.24</v>
      </c>
      <c r="CG7" s="38" t="s">
        <v>102</v>
      </c>
      <c r="CH7" s="38">
        <v>248.14</v>
      </c>
      <c r="CI7" s="38">
        <v>246.66</v>
      </c>
      <c r="CJ7" s="38">
        <v>227.43</v>
      </c>
      <c r="CK7" s="38">
        <v>230.88</v>
      </c>
      <c r="CL7" s="38">
        <v>261.45999999999998</v>
      </c>
      <c r="CM7" s="38" t="s">
        <v>102</v>
      </c>
      <c r="CN7" s="38">
        <v>56.5</v>
      </c>
      <c r="CO7" s="38">
        <v>53.93</v>
      </c>
      <c r="CP7" s="38">
        <v>53.87</v>
      </c>
      <c r="CQ7" s="38">
        <v>58.12</v>
      </c>
      <c r="CR7" s="38" t="s">
        <v>102</v>
      </c>
      <c r="CS7" s="38">
        <v>57.3</v>
      </c>
      <c r="CT7" s="38">
        <v>56</v>
      </c>
      <c r="CU7" s="38">
        <v>56.01</v>
      </c>
      <c r="CV7" s="38">
        <v>56.72</v>
      </c>
      <c r="CW7" s="38">
        <v>52.23</v>
      </c>
      <c r="CX7" s="38" t="s">
        <v>102</v>
      </c>
      <c r="CY7" s="38">
        <v>94.3</v>
      </c>
      <c r="CZ7" s="38">
        <v>94.6</v>
      </c>
      <c r="DA7" s="38">
        <v>94.94</v>
      </c>
      <c r="DB7" s="38">
        <v>95.27</v>
      </c>
      <c r="DC7" s="38" t="s">
        <v>102</v>
      </c>
      <c r="DD7" s="38">
        <v>89.43</v>
      </c>
      <c r="DE7" s="38">
        <v>89.51</v>
      </c>
      <c r="DF7" s="38">
        <v>89.77</v>
      </c>
      <c r="DG7" s="38">
        <v>90.04</v>
      </c>
      <c r="DH7" s="38">
        <v>85.82</v>
      </c>
      <c r="DI7" s="38" t="s">
        <v>102</v>
      </c>
      <c r="DJ7" s="38">
        <v>3.76</v>
      </c>
      <c r="DK7" s="38">
        <v>7.04</v>
      </c>
      <c r="DL7" s="38">
        <v>10.46</v>
      </c>
      <c r="DM7" s="38">
        <v>13.31</v>
      </c>
      <c r="DN7" s="38" t="s">
        <v>102</v>
      </c>
      <c r="DO7" s="38">
        <v>20.350000000000001</v>
      </c>
      <c r="DP7" s="38">
        <v>21.33</v>
      </c>
      <c r="DQ7" s="38">
        <v>22.69</v>
      </c>
      <c r="DR7" s="38">
        <v>24.32</v>
      </c>
      <c r="DS7" s="38">
        <v>24.12</v>
      </c>
      <c r="DT7" s="38" t="s">
        <v>102</v>
      </c>
      <c r="DU7" s="38">
        <v>0</v>
      </c>
      <c r="DV7" s="38">
        <v>0</v>
      </c>
      <c r="DW7" s="38">
        <v>0</v>
      </c>
      <c r="DX7" s="38">
        <v>0</v>
      </c>
      <c r="DY7" s="38" t="s">
        <v>102</v>
      </c>
      <c r="DZ7" s="38">
        <v>0</v>
      </c>
      <c r="EA7" s="38">
        <v>0</v>
      </c>
      <c r="EB7" s="38">
        <v>0</v>
      </c>
      <c r="EC7" s="38">
        <v>0</v>
      </c>
      <c r="ED7" s="38">
        <v>0</v>
      </c>
      <c r="EE7" s="38" t="s">
        <v>102</v>
      </c>
      <c r="EF7" s="38">
        <v>2.99</v>
      </c>
      <c r="EG7" s="38">
        <v>0.72</v>
      </c>
      <c r="EH7" s="38">
        <v>23.13</v>
      </c>
      <c r="EI7" s="38">
        <v>0.21</v>
      </c>
      <c r="EJ7" s="38" t="s">
        <v>102</v>
      </c>
      <c r="EK7" s="38">
        <v>0.11</v>
      </c>
      <c r="EL7" s="38">
        <v>0.05</v>
      </c>
      <c r="EM7" s="38">
        <v>0.44</v>
      </c>
      <c r="EN7" s="38">
        <v>0.04</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