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0.0.61.200\各課共通\環境整備課\環境下水道係\000.新テラ\01調査報告関係\H31報告関係\20200127経営比較分析表\"/>
    </mc:Choice>
  </mc:AlternateContent>
  <xr:revisionPtr revIDLastSave="0" documentId="13_ncr:1_{3C791CB7-B5D5-40AD-B1EB-A694251588BA}" xr6:coauthVersionLast="43" xr6:coauthVersionMax="43" xr10:uidLastSave="{00000000-0000-0000-0000-000000000000}"/>
  <workbookProtection workbookAlgorithmName="SHA-512" workbookHashValue="tGK0blHcaPcl5EfGmLVzKfjcVlWkqN8oxieWUZgFWVuQHPsBvMxvr7jfrFwqTLbNKPW9DN8O8/ZKUYgzAxgS4w==" workbookSaltValue="8i4aeJnEyUU8AYcFB16sCA==" workbookSpinCount="100000" lockStructure="1"/>
  <bookViews>
    <workbookView xWindow="-120" yWindow="-120" windowWidth="29040" windowHeight="1599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<sst xmlns="http://schemas.openxmlformats.org/spreadsheetml/2006/main" count="228" uniqueCount="114">
  <si>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</si>
  <si>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</si>
  <si>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</si>
  <si>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</si>
  <si>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</si>
  <si>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</si>
  <si>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</si>
  <si>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</si>
  <si>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</si>
  <si>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</si>
  <si>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</si>
  <si>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</si>
  <si>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</si>
  <si>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</si>
  <si>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</si>
  <si>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</si>
  <si>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</si>
  <si>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</si>
  <si>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</si>
  <si>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</si>
  <si>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</si>
  <si>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</si>
  <si>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</si>
  <si>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</si>
  <si>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</si>
  <si>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</si>
  <si>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</si>
  <si>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</si>
  <si>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</si>
  <si>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</si>
  <si>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</si>
  <si>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</si>
  <si>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</si>
  <si>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</si>
  <si>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</si>
  <si>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</si>
  <si>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</si>
  <si>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</si>
  <si>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</si>
  <si>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</si>
  <si>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</si>
  <si>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</si>
  <si>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</si>
  <si>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</si>
  <si>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</si>
  <si>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</si>
  <si>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</si>
  <si>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</si>
  <si>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</si>
  <si>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</si>
  <si>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</si>
  <si>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</si>
  <si>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</si>
  <si>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</si>
  <si>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</si>
  <si>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</si>
  <si>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</si>
  <si>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</si>
  <si>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</si>
  <si>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</si>
  <si>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</si>
  <si>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</si>
  <si>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</si>
  <si>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</si>
  <si>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</si>
  <si>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</si>
  <si>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</si>
  <si>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</si>
  <si>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</si>
  <si>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</si>
  <si>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</si>
  <si>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</si>
  <si>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</si>
  <si>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</si>
  <si>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</si>
  <si>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</si>
  <si>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</si>
  <si>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</si>
  <si>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</si>
  <si>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</si>
  <si>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</si>
  <si>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</si>
  <si>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</si>
  <si>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</si>
  <si>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</si>
  <si>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</si>
  <si>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</si>
  <si>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</si>
  <si>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</si>
  <si>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</si>
  <si>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</si>
  <si>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</si>
  <si>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</si>
  <si>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</si>
  <si>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</si>
  <si>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</si>
  <si>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</si>
  <si>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</si>
  <si>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</si>
  <si>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</si>
  <si>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</si>
  <si>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</si>
  <si>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</si>
  <si>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</si>
  <si>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</si>
  <si>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</si>
  <si>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</si>
  <si>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</si>
  <si>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</si>
  <si>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</si>
  <si>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</si>
  <si>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公共下水道処理施設は、平成13年度末に供用開始
されたため老朽化の進行度は低い。
　しかし、マンホールや管渠の耐震化等が必要であるため、固定資産台帳の整備とともに施設の機能診断を実施し管渠の更新計画を作成する必要がある。
　処理場については、電機設備の更新時期が近づいているため、早急に下水道ストックマネジメント計画を策定し更新していく必要がある。
　計画策定時期は、令和４年度から令和５年度を予定している。</t>
    <rPh sb="184" eb="186">
      <t>レイワ</t>
    </rPh>
    <rPh sb="187" eb="189">
      <t>ネンド</t>
    </rPh>
    <rPh sb="191" eb="193">
      <t>レイワ</t>
    </rPh>
    <rPh sb="194" eb="195">
      <t>ネン</t>
    </rPh>
    <rPh sb="195" eb="196">
      <t>ド</t>
    </rPh>
    <phoneticPr fontId="4"/>
  </si>
  <si>
    <t>公共下水道事業は、平成13年度の供用開始から令和元年度で18年が経過し、施設設備の老朽化が進
み、維持経費が増加する傾向にある。
　今後、下水道ストックマネジメント支援制度を活
用し、財政的支援を受けて長寿命化対策を講じることで、施設の適正な管理と維持経費削減を検討していく。
　さらに、平成30年度に経営戦略を策定し、中長期的な経営分析を基に、令和元年10月から段階的に適正な料金水準に改定を実施。併せて、下水道への加入促進を行い収益増加を図っていく。</t>
    <rPh sb="22" eb="24">
      <t>レイワ</t>
    </rPh>
    <rPh sb="24" eb="26">
      <t>ガンネン</t>
    </rPh>
    <rPh sb="173" eb="175">
      <t>レイワ</t>
    </rPh>
    <rPh sb="175" eb="177">
      <t>ガンネン</t>
    </rPh>
    <rPh sb="179" eb="180">
      <t>ガツ</t>
    </rPh>
    <rPh sb="197" eb="199">
      <t>ジッシ</t>
    </rPh>
    <rPh sb="200" eb="201">
      <t>アワ</t>
    </rPh>
    <phoneticPr fontId="4"/>
  </si>
  <si>
    <t>公共下水道会計は、現行料金収入だけでは維持管理費用の財源が不足するため、一般会計からの繰入金を充てている状況である。
　収益的収支比率及び経費回収率共に低いため、収益増加のために、公共下水道への加入促進とともに、使用料を令和元年１０月から段階的に適正水準となるよう改定を実施する。併せて収納対策を講じていく必要がある。
　</t>
    <rPh sb="110" eb="112">
      <t>レイワ</t>
    </rPh>
    <rPh sb="112" eb="114">
      <t>ガンネン</t>
    </rPh>
    <rPh sb="116" eb="117">
      <t>ガツ</t>
    </rPh>
    <rPh sb="119" eb="122">
      <t>ダンカイテキ</t>
    </rPh>
    <rPh sb="135" eb="137">
      <t>ジッシ</t>
    </rPh>
    <rPh sb="140" eb="141">
      <t>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</si>
</sst>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5A-4DF4-8EAA-3E92E435A78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0.33</c:v>
                </c:pt>
                <c:pt idx="2">
                  <c:v>0.15</c:v>
                </c:pt>
                <c:pt idx="3">
                  <c:v>0.13</c:v>
                </c:pt>
                <c:pt idx="4">
                  <c:v>0.12</c:v>
                </c:pt>
              </c:numCache>
            </c:numRef>
          </c:val>
          <c:smooth val="0"/>
          <c:extLst>
            <c:ext xmlns:c16="http://schemas.microsoft.com/office/drawing/2014/chart" uri="{C3380CC4-5D6E-409C-BE32-E72D297353CC}">
              <c16:uniqueId val="{00000001-D85A-4DF4-8EAA-3E92E435A78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35.92</c:v>
                </c:pt>
                <c:pt idx="1">
                  <c:v>35.86</c:v>
                </c:pt>
                <c:pt idx="2">
                  <c:v>35.54</c:v>
                </c:pt>
                <c:pt idx="3">
                  <c:v>35.729999999999997</c:v>
                </c:pt>
                <c:pt idx="4">
                  <c:v>46.25</c:v>
                </c:pt>
              </c:numCache>
            </c:numRef>
          </c:val>
          <c:extLst>
            <c:ext xmlns:c16="http://schemas.microsoft.com/office/drawing/2014/chart" uri="{C3380CC4-5D6E-409C-BE32-E72D297353CC}">
              <c16:uniqueId val="{00000000-205C-4AF9-8066-03E03811653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41.63</c:v>
                </c:pt>
                <c:pt idx="1">
                  <c:v>44.89</c:v>
                </c:pt>
                <c:pt idx="2">
                  <c:v>53.51</c:v>
                </c:pt>
                <c:pt idx="3">
                  <c:v>50.24</c:v>
                </c:pt>
                <c:pt idx="4">
                  <c:v>49.68</c:v>
                </c:pt>
              </c:numCache>
            </c:numRef>
          </c:val>
          <c:smooth val="0"/>
          <c:extLst>
            <c:ext xmlns:c16="http://schemas.microsoft.com/office/drawing/2014/chart" uri="{C3380CC4-5D6E-409C-BE32-E72D297353CC}">
              <c16:uniqueId val="{00000001-205C-4AF9-8066-03E03811653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79.06</c:v>
                </c:pt>
                <c:pt idx="1">
                  <c:v>80.06</c:v>
                </c:pt>
                <c:pt idx="2">
                  <c:v>81.64</c:v>
                </c:pt>
                <c:pt idx="3">
                  <c:v>82.77</c:v>
                </c:pt>
                <c:pt idx="4">
                  <c:v>84.56</c:v>
                </c:pt>
              </c:numCache>
            </c:numRef>
          </c:val>
          <c:extLst>
            <c:ext xmlns:c16="http://schemas.microsoft.com/office/drawing/2014/chart" uri="{C3380CC4-5D6E-409C-BE32-E72D297353CC}">
              <c16:uniqueId val="{00000000-245C-42E2-9FF6-6B28978C262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66.33</c:v>
                </c:pt>
                <c:pt idx="1">
                  <c:v>64.89</c:v>
                </c:pt>
                <c:pt idx="2">
                  <c:v>83.91</c:v>
                </c:pt>
                <c:pt idx="3">
                  <c:v>84.17</c:v>
                </c:pt>
                <c:pt idx="4">
                  <c:v>83.35</c:v>
                </c:pt>
              </c:numCache>
            </c:numRef>
          </c:val>
          <c:smooth val="0"/>
          <c:extLst>
            <c:ext xmlns:c16="http://schemas.microsoft.com/office/drawing/2014/chart" uri="{C3380CC4-5D6E-409C-BE32-E72D297353CC}">
              <c16:uniqueId val="{00000001-245C-42E2-9FF6-6B28978C262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68.33</c:v>
                </c:pt>
                <c:pt idx="1">
                  <c:v>71.069999999999993</c:v>
                </c:pt>
                <c:pt idx="2">
                  <c:v>75.77</c:v>
                </c:pt>
                <c:pt idx="3">
                  <c:v>79.97</c:v>
                </c:pt>
                <c:pt idx="4">
                  <c:v>80.650000000000006</c:v>
                </c:pt>
              </c:numCache>
            </c:numRef>
          </c:val>
          <c:extLst>
            <c:ext xmlns:c16="http://schemas.microsoft.com/office/drawing/2014/chart" uri="{C3380CC4-5D6E-409C-BE32-E72D297353CC}">
              <c16:uniqueId val="{00000000-1A25-4EBE-97C7-5EE4990E20B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A25-4EBE-97C7-5EE4990E20B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64-4BCD-99AE-98DA3D841E4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64-4BCD-99AE-98DA3D841E4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79-4677-BBEB-9AA2F3FDE06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79-4677-BBEB-9AA2F3FDE06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7F-4E87-B1E0-53486219DB9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7F-4E87-B1E0-53486219DB9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C3-4876-BF64-1AD18B06FD7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C3-4876-BF64-1AD18B06FD7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1475.85</c:v>
                </c:pt>
                <c:pt idx="1">
                  <c:v>1446.38</c:v>
                </c:pt>
                <c:pt idx="2">
                  <c:v>1372.95</c:v>
                </c:pt>
                <c:pt idx="3">
                  <c:v>1303.33</c:v>
                </c:pt>
                <c:pt idx="4">
                  <c:v>1229.68</c:v>
                </c:pt>
              </c:numCache>
            </c:numRef>
          </c:val>
          <c:extLst>
            <c:ext xmlns:c16="http://schemas.microsoft.com/office/drawing/2014/chart" uri="{C3380CC4-5D6E-409C-BE32-E72D297353CC}">
              <c16:uniqueId val="{00000000-46AC-4238-AE53-02A8BE66B0C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1315.67</c:v>
                </c:pt>
                <c:pt idx="1">
                  <c:v>1240.1600000000001</c:v>
                </c:pt>
                <c:pt idx="2">
                  <c:v>1111.31</c:v>
                </c:pt>
                <c:pt idx="3">
                  <c:v>1124.26</c:v>
                </c:pt>
                <c:pt idx="4">
                  <c:v>1048.23</c:v>
                </c:pt>
              </c:numCache>
            </c:numRef>
          </c:val>
          <c:smooth val="0"/>
          <c:extLst>
            <c:ext xmlns:c16="http://schemas.microsoft.com/office/drawing/2014/chart" uri="{C3380CC4-5D6E-409C-BE32-E72D297353CC}">
              <c16:uniqueId val="{00000001-46AC-4238-AE53-02A8BE66B0C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65.150000000000006</c:v>
                </c:pt>
                <c:pt idx="1">
                  <c:v>51.5</c:v>
                </c:pt>
                <c:pt idx="2">
                  <c:v>54.59</c:v>
                </c:pt>
                <c:pt idx="3">
                  <c:v>58.05</c:v>
                </c:pt>
                <c:pt idx="4">
                  <c:v>53.73</c:v>
                </c:pt>
              </c:numCache>
            </c:numRef>
          </c:val>
          <c:extLst>
            <c:ext xmlns:c16="http://schemas.microsoft.com/office/drawing/2014/chart" uri="{C3380CC4-5D6E-409C-BE32-E72D297353CC}">
              <c16:uniqueId val="{00000000-02AE-49C4-B101-AD35A099BBD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60.78</c:v>
                </c:pt>
                <c:pt idx="1">
                  <c:v>60.17</c:v>
                </c:pt>
                <c:pt idx="2">
                  <c:v>75.540000000000006</c:v>
                </c:pt>
                <c:pt idx="3">
                  <c:v>80.58</c:v>
                </c:pt>
                <c:pt idx="4">
                  <c:v>78.92</c:v>
                </c:pt>
              </c:numCache>
            </c:numRef>
          </c:val>
          <c:smooth val="0"/>
          <c:extLst>
            <c:ext xmlns:c16="http://schemas.microsoft.com/office/drawing/2014/chart" uri="{C3380CC4-5D6E-409C-BE32-E72D297353CC}">
              <c16:uniqueId val="{00000001-02AE-49C4-B101-AD35A099BBD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186.14</c:v>
                </c:pt>
                <c:pt idx="1">
                  <c:v>234.57</c:v>
                </c:pt>
                <c:pt idx="2">
                  <c:v>222.88</c:v>
                </c:pt>
                <c:pt idx="3">
                  <c:v>204.7</c:v>
                </c:pt>
                <c:pt idx="4">
                  <c:v>229.17</c:v>
                </c:pt>
              </c:numCache>
            </c:numRef>
          </c:val>
          <c:extLst>
            <c:ext xmlns:c16="http://schemas.microsoft.com/office/drawing/2014/chart" uri="{C3380CC4-5D6E-409C-BE32-E72D297353CC}">
              <c16:uniqueId val="{00000000-20CE-4E0D-A93C-E4F5962EA08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276.26</c:v>
                </c:pt>
                <c:pt idx="1">
                  <c:v>281.52999999999997</c:v>
                </c:pt>
                <c:pt idx="2">
                  <c:v>207.96</c:v>
                </c:pt>
                <c:pt idx="3">
                  <c:v>216.21</c:v>
                </c:pt>
                <c:pt idx="4">
                  <c:v>220.31</c:v>
                </c:pt>
              </c:numCache>
            </c:numRef>
          </c:val>
          <c:smooth val="0"/>
          <c:extLst>
            <c:ext xmlns:c16="http://schemas.microsoft.com/office/drawing/2014/chart" uri="{C3380CC4-5D6E-409C-BE32-E72D297353CC}">
              <c16:uniqueId val="{00000001-20CE-4E0D-A93C-E4F5962EA08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6"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金山町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5547</v>
      </c>
      <c r="AM8" s="68"/>
      <c r="AN8" s="68"/>
      <c r="AO8" s="68"/>
      <c r="AP8" s="68"/>
      <c r="AQ8" s="68"/>
      <c r="AR8" s="68"/>
      <c r="AS8" s="68"/>
      <c r="AT8" s="67">
        <f>データ!T6</f>
        <v>161.66999999999999</v>
      </c>
      <c r="AU8" s="67"/>
      <c r="AV8" s="67"/>
      <c r="AW8" s="67"/>
      <c r="AX8" s="67"/>
      <c r="AY8" s="67"/>
      <c r="AZ8" s="67"/>
      <c r="BA8" s="67"/>
      <c r="BB8" s="67">
        <f>データ!U6</f>
        <v>34.31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39.58</v>
      </c>
      <c r="Q10" s="67"/>
      <c r="R10" s="67"/>
      <c r="S10" s="67"/>
      <c r="T10" s="67"/>
      <c r="U10" s="67"/>
      <c r="V10" s="67"/>
      <c r="W10" s="67">
        <f>データ!Q6</f>
        <v>96.7</v>
      </c>
      <c r="X10" s="67"/>
      <c r="Y10" s="67"/>
      <c r="Z10" s="67"/>
      <c r="AA10" s="67"/>
      <c r="AB10" s="67"/>
      <c r="AC10" s="67"/>
      <c r="AD10" s="68">
        <f>データ!R6</f>
        <v>3022</v>
      </c>
      <c r="AE10" s="68"/>
      <c r="AF10" s="68"/>
      <c r="AG10" s="68"/>
      <c r="AH10" s="68"/>
      <c r="AI10" s="68"/>
      <c r="AJ10" s="68"/>
      <c r="AK10" s="2"/>
      <c r="AL10" s="68">
        <f>データ!V6</f>
        <v>2170</v>
      </c>
      <c r="AM10" s="68"/>
      <c r="AN10" s="68"/>
      <c r="AO10" s="68"/>
      <c r="AP10" s="68"/>
      <c r="AQ10" s="68"/>
      <c r="AR10" s="68"/>
      <c r="AS10" s="68"/>
      <c r="AT10" s="67">
        <f>データ!W6</f>
        <v>0.9</v>
      </c>
      <c r="AU10" s="67"/>
      <c r="AV10" s="67"/>
      <c r="AW10" s="67"/>
      <c r="AX10" s="67"/>
      <c r="AY10" s="67"/>
      <c r="AZ10" s="67"/>
      <c r="BA10" s="67"/>
      <c r="BB10" s="67">
        <f>データ!X6</f>
        <v>2411.11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GN17n8laUzTTpKRnUFtj3ACFvaIYP5iVn33WYvCw68UJ0SPd2m02na7XTX7jtuwhE9XPUn7dX+Vp760QY1KJ7g==" saltValue="rkV4DP0wysCO+sjkdrzYg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63614</v>
      </c>
      <c r="D6" s="33">
        <f t="shared" si="3"/>
        <v>47</v>
      </c>
      <c r="E6" s="33">
        <f t="shared" si="3"/>
        <v>17</v>
      </c>
      <c r="F6" s="33">
        <f t="shared" si="3"/>
        <v>1</v>
      </c>
      <c r="G6" s="33">
        <f t="shared" si="3"/>
        <v>0</v>
      </c>
      <c r="H6" s="33" t="str">
        <f t="shared" si="3"/>
        <v>山形県　金山町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39.58</v>
      </c>
      <c r="Q6" s="34">
        <f t="shared" si="3"/>
        <v>96.7</v>
      </c>
      <c r="R6" s="34">
        <f t="shared" si="3"/>
        <v>3022</v>
      </c>
      <c r="S6" s="34">
        <f t="shared" si="3"/>
        <v>5547</v>
      </c>
      <c r="T6" s="34">
        <f t="shared" si="3"/>
        <v>161.66999999999999</v>
      </c>
      <c r="U6" s="34">
        <f t="shared" si="3"/>
        <v>34.31</v>
      </c>
      <c r="V6" s="34">
        <f t="shared" si="3"/>
        <v>2170</v>
      </c>
      <c r="W6" s="34">
        <f t="shared" si="3"/>
        <v>0.9</v>
      </c>
      <c r="X6" s="34">
        <f t="shared" si="3"/>
        <v>2411.11</v>
      </c>
      <c r="Y6" s="35">
        <f>IF(Y7="",NA(),Y7)</f>
        <v>68.33</v>
      </c>
      <c r="Z6" s="35">
        <f t="shared" ref="Z6:AH6" si="4">IF(Z7="",NA(),Z7)</f>
        <v>71.069999999999993</v>
      </c>
      <c r="AA6" s="35">
        <f t="shared" si="4"/>
        <v>75.77</v>
      </c>
      <c r="AB6" s="35">
        <f t="shared" si="4"/>
        <v>79.97</v>
      </c>
      <c r="AC6" s="35">
        <f t="shared" si="4"/>
        <v>80.650000000000006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1475.85</v>
      </c>
      <c r="BG6" s="35">
        <f t="shared" ref="BG6:BO6" si="7">IF(BG7="",NA(),BG7)</f>
        <v>1446.38</v>
      </c>
      <c r="BH6" s="35">
        <f t="shared" si="7"/>
        <v>1372.95</v>
      </c>
      <c r="BI6" s="35">
        <f t="shared" si="7"/>
        <v>1303.33</v>
      </c>
      <c r="BJ6" s="35">
        <f t="shared" si="7"/>
        <v>1229.68</v>
      </c>
      <c r="BK6" s="35">
        <f t="shared" si="7"/>
        <v>1315.67</v>
      </c>
      <c r="BL6" s="35">
        <f t="shared" si="7"/>
        <v>1240.1600000000001</v>
      </c>
      <c r="BM6" s="35">
        <f t="shared" si="7"/>
        <v>1111.31</v>
      </c>
      <c r="BN6" s="35">
        <f t="shared" si="7"/>
        <v>1124.26</v>
      </c>
      <c r="BO6" s="35">
        <f t="shared" si="7"/>
        <v>1048.23</v>
      </c>
      <c r="BP6" s="34" t="str">
        <f>IF(BP7="","",IF(BP7="-","【-】","【"&amp;SUBSTITUTE(TEXT(BP7,"#,##0.00"),"-","△")&amp;"】"))</f>
        <v>【682.78】</v>
      </c>
      <c r="BQ6" s="35">
        <f>IF(BQ7="",NA(),BQ7)</f>
        <v>65.150000000000006</v>
      </c>
      <c r="BR6" s="35">
        <f t="shared" ref="BR6:BZ6" si="8">IF(BR7="",NA(),BR7)</f>
        <v>51.5</v>
      </c>
      <c r="BS6" s="35">
        <f t="shared" si="8"/>
        <v>54.59</v>
      </c>
      <c r="BT6" s="35">
        <f t="shared" si="8"/>
        <v>58.05</v>
      </c>
      <c r="BU6" s="35">
        <f t="shared" si="8"/>
        <v>53.73</v>
      </c>
      <c r="BV6" s="35">
        <f t="shared" si="8"/>
        <v>60.78</v>
      </c>
      <c r="BW6" s="35">
        <f t="shared" si="8"/>
        <v>60.17</v>
      </c>
      <c r="BX6" s="35">
        <f t="shared" si="8"/>
        <v>75.540000000000006</v>
      </c>
      <c r="BY6" s="35">
        <f t="shared" si="8"/>
        <v>80.58</v>
      </c>
      <c r="BZ6" s="35">
        <f t="shared" si="8"/>
        <v>78.92</v>
      </c>
      <c r="CA6" s="34" t="str">
        <f>IF(CA7="","",IF(CA7="-","【-】","【"&amp;SUBSTITUTE(TEXT(CA7,"#,##0.00"),"-","△")&amp;"】"))</f>
        <v>【100.91】</v>
      </c>
      <c r="CB6" s="35">
        <f>IF(CB7="",NA(),CB7)</f>
        <v>186.14</v>
      </c>
      <c r="CC6" s="35">
        <f t="shared" ref="CC6:CK6" si="9">IF(CC7="",NA(),CC7)</f>
        <v>234.57</v>
      </c>
      <c r="CD6" s="35">
        <f t="shared" si="9"/>
        <v>222.88</v>
      </c>
      <c r="CE6" s="35">
        <f t="shared" si="9"/>
        <v>204.7</v>
      </c>
      <c r="CF6" s="35">
        <f t="shared" si="9"/>
        <v>229.17</v>
      </c>
      <c r="CG6" s="35">
        <f t="shared" si="9"/>
        <v>276.26</v>
      </c>
      <c r="CH6" s="35">
        <f t="shared" si="9"/>
        <v>281.52999999999997</v>
      </c>
      <c r="CI6" s="35">
        <f t="shared" si="9"/>
        <v>207.96</v>
      </c>
      <c r="CJ6" s="35">
        <f t="shared" si="9"/>
        <v>216.21</v>
      </c>
      <c r="CK6" s="35">
        <f t="shared" si="9"/>
        <v>220.31</v>
      </c>
      <c r="CL6" s="34" t="str">
        <f>IF(CL7="","",IF(CL7="-","【-】","【"&amp;SUBSTITUTE(TEXT(CL7,"#,##0.00"),"-","△")&amp;"】"))</f>
        <v>【136.86】</v>
      </c>
      <c r="CM6" s="35">
        <f>IF(CM7="",NA(),CM7)</f>
        <v>35.92</v>
      </c>
      <c r="CN6" s="35">
        <f t="shared" ref="CN6:CV6" si="10">IF(CN7="",NA(),CN7)</f>
        <v>35.86</v>
      </c>
      <c r="CO6" s="35">
        <f t="shared" si="10"/>
        <v>35.54</v>
      </c>
      <c r="CP6" s="35">
        <f t="shared" si="10"/>
        <v>35.729999999999997</v>
      </c>
      <c r="CQ6" s="35">
        <f t="shared" si="10"/>
        <v>46.25</v>
      </c>
      <c r="CR6" s="35">
        <f t="shared" si="10"/>
        <v>41.63</v>
      </c>
      <c r="CS6" s="35">
        <f t="shared" si="10"/>
        <v>44.89</v>
      </c>
      <c r="CT6" s="35">
        <f t="shared" si="10"/>
        <v>53.51</v>
      </c>
      <c r="CU6" s="35">
        <f t="shared" si="10"/>
        <v>50.24</v>
      </c>
      <c r="CV6" s="35">
        <f t="shared" si="10"/>
        <v>49.68</v>
      </c>
      <c r="CW6" s="34" t="str">
        <f>IF(CW7="","",IF(CW7="-","【-】","【"&amp;SUBSTITUTE(TEXT(CW7,"#,##0.00"),"-","△")&amp;"】"))</f>
        <v>【58.98】</v>
      </c>
      <c r="CX6" s="35">
        <f>IF(CX7="",NA(),CX7)</f>
        <v>79.06</v>
      </c>
      <c r="CY6" s="35">
        <f t="shared" ref="CY6:DG6" si="11">IF(CY7="",NA(),CY7)</f>
        <v>80.06</v>
      </c>
      <c r="CZ6" s="35">
        <f t="shared" si="11"/>
        <v>81.64</v>
      </c>
      <c r="DA6" s="35">
        <f t="shared" si="11"/>
        <v>82.77</v>
      </c>
      <c r="DB6" s="35">
        <f t="shared" si="11"/>
        <v>84.56</v>
      </c>
      <c r="DC6" s="35">
        <f t="shared" si="11"/>
        <v>66.33</v>
      </c>
      <c r="DD6" s="35">
        <f t="shared" si="11"/>
        <v>64.89</v>
      </c>
      <c r="DE6" s="35">
        <f t="shared" si="11"/>
        <v>83.91</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0.16</v>
      </c>
      <c r="EK6" s="35">
        <f t="shared" si="14"/>
        <v>0.33</v>
      </c>
      <c r="EL6" s="35">
        <f t="shared" si="14"/>
        <v>0.15</v>
      </c>
      <c r="EM6" s="35">
        <f t="shared" si="14"/>
        <v>0.13</v>
      </c>
      <c r="EN6" s="35">
        <f t="shared" si="14"/>
        <v>0.12</v>
      </c>
      <c r="EO6" s="34" t="str">
        <f>IF(EO7="","",IF(EO7="-","【-】","【"&amp;SUBSTITUTE(TEXT(EO7,"#,##0.00"),"-","△")&amp;"】"))</f>
        <v>【0.23】</v>
      </c>
    </row>
    <row r="7" spans="1:145" s="36" customFormat="1" x14ac:dyDescent="0.15">
      <c r="A7" s="28"/>
      <c r="B7" s="37">
        <v>2018</v>
      </c>
      <c r="C7" s="37">
        <v>63614</v>
      </c>
      <c r="D7" s="37">
        <v>47</v>
      </c>
      <c r="E7" s="37">
        <v>17</v>
      </c>
      <c r="F7" s="37">
        <v>1</v>
      </c>
      <c r="G7" s="37">
        <v>0</v>
      </c>
      <c r="H7" s="37" t="s">
        <v>98</v>
      </c>
      <c r="I7" s="37" t="s">
        <v>99</v>
      </c>
      <c r="J7" s="37" t="s">
        <v>100</v>
      </c>
      <c r="K7" s="37" t="s">
        <v>101</v>
      </c>
      <c r="L7" s="37" t="s">
        <v>102</v>
      </c>
      <c r="M7" s="37" t="s">
        <v>103</v>
      </c>
      <c r="N7" s="38" t="s">
        <v>104</v>
      </c>
      <c r="O7" s="38" t="s">
        <v>105</v>
      </c>
      <c r="P7" s="38">
        <v>39.58</v>
      </c>
      <c r="Q7" s="38">
        <v>96.7</v>
      </c>
      <c r="R7" s="38">
        <v>3022</v>
      </c>
      <c r="S7" s="38">
        <v>5547</v>
      </c>
      <c r="T7" s="38">
        <v>161.66999999999999</v>
      </c>
      <c r="U7" s="38">
        <v>34.31</v>
      </c>
      <c r="V7" s="38">
        <v>2170</v>
      </c>
      <c r="W7" s="38">
        <v>0.9</v>
      </c>
      <c r="X7" s="38">
        <v>2411.11</v>
      </c>
      <c r="Y7" s="38">
        <v>68.33</v>
      </c>
      <c r="Z7" s="38">
        <v>71.069999999999993</v>
      </c>
      <c r="AA7" s="38">
        <v>75.77</v>
      </c>
      <c r="AB7" s="38">
        <v>79.97</v>
      </c>
      <c r="AC7" s="38">
        <v>80.650000000000006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1475.85</v>
      </c>
      <c r="BG7" s="38">
        <v>1446.38</v>
      </c>
      <c r="BH7" s="38">
        <v>1372.95</v>
      </c>
      <c r="BI7" s="38">
        <v>1303.33</v>
      </c>
      <c r="BJ7" s="38">
        <v>1229.68</v>
      </c>
      <c r="BK7" s="38">
        <v>1315.67</v>
      </c>
      <c r="BL7" s="38">
        <v>1240.1600000000001</v>
      </c>
      <c r="BM7" s="38">
        <v>1111.31</v>
      </c>
      <c r="BN7" s="38">
        <v>1124.26</v>
      </c>
      <c r="BO7" s="38">
        <v>1048.23</v>
      </c>
      <c r="BP7" s="38">
        <v>682.78</v>
      </c>
      <c r="BQ7" s="38">
        <v>65.150000000000006</v>
      </c>
      <c r="BR7" s="38">
        <v>51.5</v>
      </c>
      <c r="BS7" s="38">
        <v>54.59</v>
      </c>
      <c r="BT7" s="38">
        <v>58.05</v>
      </c>
      <c r="BU7" s="38">
        <v>53.73</v>
      </c>
      <c r="BV7" s="38">
        <v>60.78</v>
      </c>
      <c r="BW7" s="38">
        <v>60.17</v>
      </c>
      <c r="BX7" s="38">
        <v>75.540000000000006</v>
      </c>
      <c r="BY7" s="38">
        <v>80.58</v>
      </c>
      <c r="BZ7" s="38">
        <v>78.92</v>
      </c>
      <c r="CA7" s="38">
        <v>100.91</v>
      </c>
      <c r="CB7" s="38">
        <v>186.14</v>
      </c>
      <c r="CC7" s="38">
        <v>234.57</v>
      </c>
      <c r="CD7" s="38">
        <v>222.88</v>
      </c>
      <c r="CE7" s="38">
        <v>204.7</v>
      </c>
      <c r="CF7" s="38">
        <v>229.17</v>
      </c>
      <c r="CG7" s="38">
        <v>276.26</v>
      </c>
      <c r="CH7" s="38">
        <v>281.52999999999997</v>
      </c>
      <c r="CI7" s="38">
        <v>207.96</v>
      </c>
      <c r="CJ7" s="38">
        <v>216.21</v>
      </c>
      <c r="CK7" s="38">
        <v>220.31</v>
      </c>
      <c r="CL7" s="38">
        <v>136.86000000000001</v>
      </c>
      <c r="CM7" s="38">
        <v>35.92</v>
      </c>
      <c r="CN7" s="38">
        <v>35.86</v>
      </c>
      <c r="CO7" s="38">
        <v>35.54</v>
      </c>
      <c r="CP7" s="38">
        <v>35.729999999999997</v>
      </c>
      <c r="CQ7" s="38">
        <v>46.25</v>
      </c>
      <c r="CR7" s="38">
        <v>41.63</v>
      </c>
      <c r="CS7" s="38">
        <v>44.89</v>
      </c>
      <c r="CT7" s="38">
        <v>53.51</v>
      </c>
      <c r="CU7" s="38">
        <v>50.24</v>
      </c>
      <c r="CV7" s="38">
        <v>49.68</v>
      </c>
      <c r="CW7" s="38">
        <v>58.98</v>
      </c>
      <c r="CX7" s="38">
        <v>79.06</v>
      </c>
      <c r="CY7" s="38">
        <v>80.06</v>
      </c>
      <c r="CZ7" s="38">
        <v>81.64</v>
      </c>
      <c r="DA7" s="38">
        <v>82.77</v>
      </c>
      <c r="DB7" s="38">
        <v>84.56</v>
      </c>
      <c r="DC7" s="38">
        <v>66.33</v>
      </c>
      <c r="DD7" s="38">
        <v>64.89</v>
      </c>
      <c r="DE7" s="38">
        <v>83.91</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0.16</v>
      </c>
      <c r="EK7" s="38">
        <v>0.33</v>
      </c>
      <c r="EL7" s="38">
        <v>0.15</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dcterms:created xsi:type="dcterms:W3CDTF">2019-12-05T05:01:26Z</dcterms:created>
  <dcterms:modified xsi:type="dcterms:W3CDTF">2020-01-27T00:40:23Z</dcterms:modified>
  <cp:category/>
</cp:coreProperties>
</file>