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35If3FN7zd18IzKQPDRQBMRBXAUWpg/wv62ZQqjIHGzd63uzV0KAiEGY2yjEH1NUuPqrpWEXtr1ZnWVdSMJnNw==" workbookSaltValue="dda3g7up6QohYhm9aJd2o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 r="B8" i="4"/>
  <c r="D10" i="5" l="1"/>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<sst xmlns="http://schemas.openxmlformats.org/spreadsheetml/2006/main" count="228" uniqueCount="114">
  <si>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</si>
  <si>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</si>
  <si>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</si>
  <si>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</si>
  <si>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</si>
  <si>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</si>
  <si>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</si>
  <si>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</si>
  <si>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</si>
  <si>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</si>
  <si>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</si>
  <si>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</si>
  <si>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</si>
  <si>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</si>
  <si>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</si>
  <si>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</si>
  <si>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</si>
  <si>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</si>
  <si>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</si>
  <si>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</si>
  <si>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</si>
  <si>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</si>
  <si>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</si>
  <si>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</si>
  <si>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</si>
  <si>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</si>
  <si>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</si>
  <si>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</si>
  <si>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</si>
  <si>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</si>
  <si>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</si>
  <si>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</si>
  <si>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</si>
  <si>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</si>
  <si>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</si>
  <si>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</si>
  <si>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</si>
  <si>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</si>
  <si>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</si>
  <si>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</si>
  <si>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</si>
  <si>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</si>
  <si>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</si>
  <si>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</si>
  <si>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</si>
  <si>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</si>
  <si>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</si>
  <si>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</si>
  <si>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</si>
  <si>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</si>
  <si>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</si>
  <si>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</si>
  <si>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</si>
  <si>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</si>
  <si>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</si>
  <si>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</si>
  <si>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</si>
  <si>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</si>
  <si>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</si>
  <si>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</si>
  <si>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</si>
  <si>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</si>
  <si>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</si>
  <si>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</si>
  <si>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</si>
  <si>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</si>
  <si>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</si>
  <si>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</si>
  <si>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</si>
  <si>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</si>
  <si>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</si>
  <si>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</si>
  <si>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</si>
  <si>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</si>
  <si>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</si>
  <si>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</si>
  <si>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</si>
  <si>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</si>
  <si>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</si>
  <si>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</si>
  <si>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</si>
  <si>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</si>
  <si>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</si>
  <si>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</si>
  <si>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</si>
  <si>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</si>
  <si>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</si>
  <si>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</si>
  <si>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</si>
  <si>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</si>
  <si>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</si>
  <si>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</si>
  <si>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</si>
  <si>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</si>
  <si>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</si>
  <si>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</si>
  <si>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</si>
  <si>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</si>
  <si>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</si>
  <si>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</si>
  <si>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</si>
  <si>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</si>
  <si>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</si>
  <si>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</si>
  <si>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</si>
  <si>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</si>
  <si>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</si>
  <si>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</si>
  <si>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</si>
  <si>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</si>
  <si>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</si>
  <si>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令和元年度から機能診断を実施し、最適整備構想を策定後、老朽化による改修、修繕が必要な機器等については計画的に実施していく。</t>
    <rPh sb="1" eb="2">
      <t>レイ</t>
    </rPh>
    <rPh sb="2" eb="3">
      <t>ワ</t>
    </rPh>
    <rPh sb="3" eb="5">
      <t>ガンネン</t>
    </rPh>
    <rPh sb="5" eb="6">
      <t>ド</t>
    </rPh>
    <rPh sb="8" eb="10">
      <t>キノウ</t>
    </rPh>
    <rPh sb="10" eb="12">
      <t>シンダン</t>
    </rPh>
    <rPh sb="13" eb="15">
      <t>ジッシ</t>
    </rPh>
    <rPh sb="17" eb="19">
      <t>サイテキ</t>
    </rPh>
    <rPh sb="19" eb="21">
      <t>セイビ</t>
    </rPh>
    <rPh sb="21" eb="23">
      <t>コウソウ</t>
    </rPh>
    <rPh sb="24" eb="26">
      <t>サクテイ</t>
    </rPh>
    <rPh sb="26" eb="27">
      <t>ゴ</t>
    </rPh>
    <rPh sb="28" eb="31">
      <t>ロウキュウカ</t>
    </rPh>
    <rPh sb="34" eb="36">
      <t>カイシュウ</t>
    </rPh>
    <rPh sb="37" eb="39">
      <t>シュウゼン</t>
    </rPh>
    <rPh sb="40" eb="42">
      <t>ヒツヨウ</t>
    </rPh>
    <rPh sb="43" eb="45">
      <t>キキ</t>
    </rPh>
    <rPh sb="45" eb="46">
      <t>トウ</t>
    </rPh>
    <rPh sb="51" eb="54">
      <t>ケイカクテキ</t>
    </rPh>
    <rPh sb="55" eb="57">
      <t>ジッシ</t>
    </rPh>
    <phoneticPr fontId="4"/>
  </si>
  <si>
    <t>　水洗化人口の減少により使用料収入も減少傾向にある。収益的収支比率は100％を超えているが、経費回収率は100％を下回っており、一般会計に頼らざるを得ない状況が続いている。整備工事が完了しているため、水洗化率のさらなる向上と使用料収入の的確な徴収に努め収入の増加を図るとともに、汚水処理費にかかる必要経費の見直しを行い経営改善に向けた努力が必要である。</t>
    <rPh sb="1" eb="4">
      <t>スイセンカ</t>
    </rPh>
    <rPh sb="4" eb="6">
      <t>ジンコウ</t>
    </rPh>
    <rPh sb="7" eb="9">
      <t>ゲンショウ</t>
    </rPh>
    <rPh sb="12" eb="15">
      <t>シヨウリョウ</t>
    </rPh>
    <rPh sb="15" eb="17">
      <t>シュウニュウ</t>
    </rPh>
    <rPh sb="18" eb="20">
      <t>ゲンショウ</t>
    </rPh>
    <rPh sb="20" eb="22">
      <t>ケイコウ</t>
    </rPh>
    <rPh sb="26" eb="29">
      <t>シュウエキテキ</t>
    </rPh>
    <rPh sb="29" eb="31">
      <t>シュウシ</t>
    </rPh>
    <rPh sb="31" eb="33">
      <t>ヒリツ</t>
    </rPh>
    <rPh sb="39" eb="40">
      <t>コ</t>
    </rPh>
    <rPh sb="46" eb="48">
      <t>ケイヒ</t>
    </rPh>
    <rPh sb="48" eb="50">
      <t>カイシュウ</t>
    </rPh>
    <rPh sb="50" eb="51">
      <t>リツ</t>
    </rPh>
    <rPh sb="57" eb="59">
      <t>シタマワ</t>
    </rPh>
    <rPh sb="64" eb="66">
      <t>イッパン</t>
    </rPh>
    <rPh sb="66" eb="68">
      <t>カイケイ</t>
    </rPh>
    <rPh sb="69" eb="70">
      <t>タヨ</t>
    </rPh>
    <rPh sb="74" eb="75">
      <t>エ</t>
    </rPh>
    <rPh sb="77" eb="79">
      <t>ジョウキョウ</t>
    </rPh>
    <rPh sb="80" eb="81">
      <t>ツヅ</t>
    </rPh>
    <rPh sb="86" eb="88">
      <t>セイビ</t>
    </rPh>
    <rPh sb="88" eb="90">
      <t>コウジ</t>
    </rPh>
    <rPh sb="91" eb="93">
      <t>カンリョウ</t>
    </rPh>
    <rPh sb="100" eb="103">
      <t>スイセンカ</t>
    </rPh>
    <rPh sb="103" eb="104">
      <t>リツ</t>
    </rPh>
    <rPh sb="109" eb="111">
      <t>コウジョウ</t>
    </rPh>
    <rPh sb="112" eb="115">
      <t>シヨウリョウ</t>
    </rPh>
    <rPh sb="115" eb="117">
      <t>シュウニュウ</t>
    </rPh>
    <rPh sb="118" eb="120">
      <t>テキカク</t>
    </rPh>
    <rPh sb="121" eb="123">
      <t>チョウシュウ</t>
    </rPh>
    <rPh sb="124" eb="125">
      <t>ツト</t>
    </rPh>
    <rPh sb="126" eb="128">
      <t>シュウニュウ</t>
    </rPh>
    <rPh sb="129" eb="131">
      <t>ゾウカ</t>
    </rPh>
    <rPh sb="132" eb="133">
      <t>ハカ</t>
    </rPh>
    <rPh sb="139" eb="141">
      <t>オスイ</t>
    </rPh>
    <rPh sb="141" eb="143">
      <t>ショリ</t>
    </rPh>
    <rPh sb="143" eb="144">
      <t>ヒ</t>
    </rPh>
    <rPh sb="148" eb="150">
      <t>ヒツヨウ</t>
    </rPh>
    <rPh sb="150" eb="152">
      <t>ケイヒ</t>
    </rPh>
    <rPh sb="153" eb="155">
      <t>ミナオ</t>
    </rPh>
    <rPh sb="157" eb="158">
      <t>オコナ</t>
    </rPh>
    <rPh sb="159" eb="161">
      <t>ケイエイ</t>
    </rPh>
    <rPh sb="161" eb="163">
      <t>カイゼン</t>
    </rPh>
    <rPh sb="164" eb="165">
      <t>ム</t>
    </rPh>
    <rPh sb="167" eb="169">
      <t>ドリョク</t>
    </rPh>
    <rPh sb="170" eb="172">
      <t>ヒツヨウ</t>
    </rPh>
    <phoneticPr fontId="4"/>
  </si>
  <si>
    <t>①収益的収支比率については、総収益が微減したうえ、総費用と地方債償還金が増えたため昨年度より比率が下がったが100％は超えている。
④企業債残高対事業規模比率については、類似団体と比較して高い数値で推移しているが、新たな借入の予定がないことから使用料収入が大きく減少しなければ今後比率は下がっていくと思われる。
⑤経費回収率については、汚水処理費の増により昨年度より比率が下がったが、類似団体と比較して高い数値となっている。
⑥汚水処理原価については、汚水処理費の増により原価も上がった。それにより経費回収率も下降した。
⑦施設利用率については、処理水量の減少により昨年度より比率が下がった。水洗化人口の減少等が影響していると考えられる。類似団体と比較しても低い数値で推移している。
⑧水洗化率については、昨年度より微減したが類似団体と比較して高い数値となっている。整備工事が完了しているため、さらなる接続率の向上に向けた取組が必要である。</t>
    <rPh sb="1" eb="4">
      <t>シュウエキテキ</t>
    </rPh>
    <rPh sb="4" eb="6">
      <t>シュウシ</t>
    </rPh>
    <rPh sb="6" eb="8">
      <t>ヒリツ</t>
    </rPh>
    <rPh sb="14" eb="17">
      <t>ソウシュウエキ</t>
    </rPh>
    <rPh sb="18" eb="20">
      <t>ビゲン</t>
    </rPh>
    <rPh sb="25" eb="28">
      <t>ソウヒヨウ</t>
    </rPh>
    <rPh sb="29" eb="32">
      <t>チホウサイ</t>
    </rPh>
    <rPh sb="32" eb="34">
      <t>ショウカン</t>
    </rPh>
    <rPh sb="34" eb="35">
      <t>キン</t>
    </rPh>
    <rPh sb="36" eb="37">
      <t>ゾウ</t>
    </rPh>
    <rPh sb="41" eb="44">
      <t>サクネンド</t>
    </rPh>
    <rPh sb="46" eb="48">
      <t>ヒリツ</t>
    </rPh>
    <rPh sb="49" eb="50">
      <t>サ</t>
    </rPh>
    <rPh sb="59" eb="60">
      <t>コ</t>
    </rPh>
    <rPh sb="67" eb="69">
      <t>キギョウ</t>
    </rPh>
    <rPh sb="69" eb="70">
      <t>サイ</t>
    </rPh>
    <rPh sb="70" eb="72">
      <t>ザンダカ</t>
    </rPh>
    <rPh sb="72" eb="73">
      <t>タイ</t>
    </rPh>
    <rPh sb="73" eb="75">
      <t>ジギョウ</t>
    </rPh>
    <rPh sb="75" eb="77">
      <t>キボ</t>
    </rPh>
    <rPh sb="77" eb="79">
      <t>ヒリツ</t>
    </rPh>
    <rPh sb="85" eb="87">
      <t>ルイジ</t>
    </rPh>
    <rPh sb="87" eb="89">
      <t>ダンタイ</t>
    </rPh>
    <rPh sb="90" eb="92">
      <t>ヒカク</t>
    </rPh>
    <rPh sb="94" eb="95">
      <t>タカ</t>
    </rPh>
    <rPh sb="96" eb="98">
      <t>スウチ</t>
    </rPh>
    <rPh sb="99" eb="101">
      <t>スイイ</t>
    </rPh>
    <rPh sb="107" eb="108">
      <t>アラ</t>
    </rPh>
    <rPh sb="110" eb="112">
      <t>カリイレ</t>
    </rPh>
    <rPh sb="113" eb="115">
      <t>ヨテイ</t>
    </rPh>
    <rPh sb="122" eb="125">
      <t>シヨウリョウ</t>
    </rPh>
    <rPh sb="125" eb="127">
      <t>シュウニュウ</t>
    </rPh>
    <rPh sb="128" eb="129">
      <t>オオ</t>
    </rPh>
    <rPh sb="131" eb="133">
      <t>ゲンショウ</t>
    </rPh>
    <rPh sb="138" eb="140">
      <t>コンゴ</t>
    </rPh>
    <rPh sb="140" eb="142">
      <t>ヒリツ</t>
    </rPh>
    <rPh sb="143" eb="144">
      <t>サ</t>
    </rPh>
    <rPh sb="150" eb="151">
      <t>オモ</t>
    </rPh>
    <rPh sb="157" eb="159">
      <t>ケイヒ</t>
    </rPh>
    <rPh sb="159" eb="161">
      <t>カイシュウ</t>
    </rPh>
    <rPh sb="161" eb="162">
      <t>リツ</t>
    </rPh>
    <rPh sb="168" eb="170">
      <t>オスイ</t>
    </rPh>
    <rPh sb="170" eb="172">
      <t>ショリ</t>
    </rPh>
    <rPh sb="172" eb="173">
      <t>ヒ</t>
    </rPh>
    <rPh sb="174" eb="175">
      <t>ゾウ</t>
    </rPh>
    <rPh sb="178" eb="181">
      <t>サクネンド</t>
    </rPh>
    <rPh sb="183" eb="185">
      <t>ヒリツ</t>
    </rPh>
    <rPh sb="186" eb="187">
      <t>サ</t>
    </rPh>
    <rPh sb="192" eb="194">
      <t>ルイジ</t>
    </rPh>
    <rPh sb="194" eb="196">
      <t>ダンタイ</t>
    </rPh>
    <rPh sb="197" eb="199">
      <t>ヒカク</t>
    </rPh>
    <rPh sb="201" eb="202">
      <t>タカ</t>
    </rPh>
    <rPh sb="203" eb="205">
      <t>スウチ</t>
    </rPh>
    <rPh sb="214" eb="216">
      <t>オスイ</t>
    </rPh>
    <rPh sb="216" eb="218">
      <t>ショリ</t>
    </rPh>
    <rPh sb="218" eb="220">
      <t>ゲンカ</t>
    </rPh>
    <rPh sb="226" eb="228">
      <t>オスイ</t>
    </rPh>
    <rPh sb="228" eb="230">
      <t>ショリ</t>
    </rPh>
    <rPh sb="230" eb="231">
      <t>ヒ</t>
    </rPh>
    <rPh sb="232" eb="233">
      <t>ゾウ</t>
    </rPh>
    <rPh sb="236" eb="238">
      <t>ゲンカ</t>
    </rPh>
    <rPh sb="239" eb="240">
      <t>ア</t>
    </rPh>
    <rPh sb="249" eb="251">
      <t>ケイヒ</t>
    </rPh>
    <rPh sb="251" eb="253">
      <t>カイシュウ</t>
    </rPh>
    <rPh sb="253" eb="254">
      <t>リツ</t>
    </rPh>
    <rPh sb="255" eb="257">
      <t>カコウ</t>
    </rPh>
    <rPh sb="262" eb="264">
      <t>シセツ</t>
    </rPh>
    <rPh sb="264" eb="267">
      <t>リヨウリツ</t>
    </rPh>
    <rPh sb="273" eb="275">
      <t>ショリ</t>
    </rPh>
    <rPh sb="275" eb="277">
      <t>スイリョウ</t>
    </rPh>
    <rPh sb="278" eb="279">
      <t>ゲン</t>
    </rPh>
    <rPh sb="279" eb="280">
      <t>ショウ</t>
    </rPh>
    <rPh sb="283" eb="286">
      <t>サクネンド</t>
    </rPh>
    <rPh sb="288" eb="290">
      <t>ヒリツ</t>
    </rPh>
    <rPh sb="291" eb="292">
      <t>サ</t>
    </rPh>
    <rPh sb="296" eb="299">
      <t>スイセンカ</t>
    </rPh>
    <rPh sb="299" eb="301">
      <t>ジンコウ</t>
    </rPh>
    <rPh sb="302" eb="303">
      <t>ゲン</t>
    </rPh>
    <rPh sb="303" eb="304">
      <t>ショウ</t>
    </rPh>
    <rPh sb="304" eb="305">
      <t>トウ</t>
    </rPh>
    <rPh sb="306" eb="308">
      <t>エイキョウ</t>
    </rPh>
    <rPh sb="313" eb="314">
      <t>カンガ</t>
    </rPh>
    <rPh sb="319" eb="323">
      <t>ルイジダンタイ</t>
    </rPh>
    <rPh sb="324" eb="326">
      <t>ヒカク</t>
    </rPh>
    <rPh sb="329" eb="330">
      <t>ヒク</t>
    </rPh>
    <rPh sb="331" eb="333">
      <t>スウチ</t>
    </rPh>
    <rPh sb="334" eb="336">
      <t>スイイ</t>
    </rPh>
    <rPh sb="343" eb="346">
      <t>スイセンカ</t>
    </rPh>
    <rPh sb="346" eb="347">
      <t>リツ</t>
    </rPh>
    <rPh sb="353" eb="356">
      <t>サクネンド</t>
    </rPh>
    <rPh sb="358" eb="360">
      <t>ビゲン</t>
    </rPh>
    <rPh sb="363" eb="365">
      <t>ルイジ</t>
    </rPh>
    <rPh sb="365" eb="367">
      <t>ダンタイ</t>
    </rPh>
    <rPh sb="368" eb="370">
      <t>ヒカク</t>
    </rPh>
    <rPh sb="372" eb="373">
      <t>タカ</t>
    </rPh>
    <rPh sb="374" eb="376">
      <t>スウチ</t>
    </rPh>
    <rPh sb="383" eb="385">
      <t>セイビ</t>
    </rPh>
    <rPh sb="385" eb="387">
      <t>コウジ</t>
    </rPh>
    <rPh sb="388" eb="390">
      <t>カンリョウ</t>
    </rPh>
    <rPh sb="401" eb="403">
      <t>セツゾク</t>
    </rPh>
    <rPh sb="403" eb="404">
      <t>リツ</t>
    </rPh>
    <rPh sb="405" eb="407">
      <t>コウジョウ</t>
    </rPh>
    <rPh sb="408" eb="409">
      <t>ム</t>
    </rPh>
    <rPh sb="411" eb="413">
      <t>トリクミ</t>
    </rPh>
    <rPh sb="414" eb="41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</si>
</sst>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802-4A56-8F37-85A695C67C93}"/>
            </c:ext>
          </c:extLst>
        </c:ser>
        <c:dLbls>
          <c:showLegendKey val="0"/>
          <c:showVal val="0"/>
          <c:showCatName val="0"/>
          <c:showSerName val="0"/>
          <c:showPercent val="0"/>
          <c:showBubbleSize val="0"/>
        </c:dLbls>
        <c:gapWidth val="150"/>
        <c:axId val="130747392"/>
        <c:axId val="130761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4802-4A56-8F37-85A695C67C93}"/>
            </c:ext>
          </c:extLst>
        </c:ser>
        <c:dLbls>
          <c:showLegendKey val="0"/>
          <c:showVal val="0"/>
          <c:showCatName val="0"/>
          <c:showSerName val="0"/>
          <c:showPercent val="0"/>
          <c:showBubbleSize val="0"/>
        </c:dLbls>
        <c:marker val="1"/>
        <c:smooth val="0"/>
        <c:axId val="130747392"/>
        <c:axId val="130761856"/>
      </c:lineChart>
      <c:dateAx>
        <c:axId val="130747392"/>
        <c:scaling>
          <c:orientation val="minMax"/>
        </c:scaling>
        <c:delete val="1"/>
        <c:axPos val="b"/>
        <c:numFmt formatCode="ge" sourceLinked="1"/>
        <c:majorTickMark val="none"/>
        <c:minorTickMark val="none"/>
        <c:tickLblPos val="none"/>
        <c:crossAx val="130761856"/>
        <c:crosses val="autoZero"/>
        <c:auto val="1"/>
        <c:lblOffset val="100"/>
        <c:baseTimeUnit val="years"/>
      </c:dateAx>
      <c:valAx>
        <c:axId val="13076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74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48.87</c:v>
                </c:pt>
                <c:pt idx="1">
                  <c:v>46.62</c:v>
                </c:pt>
                <c:pt idx="2">
                  <c:v>47.52</c:v>
                </c:pt>
                <c:pt idx="3">
                  <c:v>46.77</c:v>
                </c:pt>
                <c:pt idx="4">
                  <c:v>40.9</c:v>
                </c:pt>
              </c:numCache>
            </c:numRef>
          </c:val>
          <c:extLst xmlns:c16r2="http://schemas.microsoft.com/office/drawing/2015/06/chart">
            <c:ext xmlns:c16="http://schemas.microsoft.com/office/drawing/2014/chart" uri="{C3380CC4-5D6E-409C-BE32-E72D297353CC}">
              <c16:uniqueId val="{00000000-F309-41DA-A856-3948D26507A9}"/>
            </c:ext>
          </c:extLst>
        </c:ser>
        <c:dLbls>
          <c:showLegendKey val="0"/>
          <c:showVal val="0"/>
          <c:showCatName val="0"/>
          <c:showSerName val="0"/>
          <c:showPercent val="0"/>
          <c:showBubbleSize val="0"/>
        </c:dLbls>
        <c:gapWidth val="150"/>
        <c:axId val="132402176"/>
        <c:axId val="132420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F309-41DA-A856-3948D26507A9}"/>
            </c:ext>
          </c:extLst>
        </c:ser>
        <c:dLbls>
          <c:showLegendKey val="0"/>
          <c:showVal val="0"/>
          <c:showCatName val="0"/>
          <c:showSerName val="0"/>
          <c:showPercent val="0"/>
          <c:showBubbleSize val="0"/>
        </c:dLbls>
        <c:marker val="1"/>
        <c:smooth val="0"/>
        <c:axId val="132402176"/>
        <c:axId val="132420736"/>
      </c:lineChart>
      <c:dateAx>
        <c:axId val="132402176"/>
        <c:scaling>
          <c:orientation val="minMax"/>
        </c:scaling>
        <c:delete val="1"/>
        <c:axPos val="b"/>
        <c:numFmt formatCode="ge" sourceLinked="1"/>
        <c:majorTickMark val="none"/>
        <c:minorTickMark val="none"/>
        <c:tickLblPos val="none"/>
        <c:crossAx val="132420736"/>
        <c:crosses val="autoZero"/>
        <c:auto val="1"/>
        <c:lblOffset val="100"/>
        <c:baseTimeUnit val="years"/>
      </c:dateAx>
      <c:valAx>
        <c:axId val="132420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40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78.92</c:v>
                </c:pt>
                <c:pt idx="1">
                  <c:v>81.400000000000006</c:v>
                </c:pt>
                <c:pt idx="2">
                  <c:v>82.36</c:v>
                </c:pt>
                <c:pt idx="3">
                  <c:v>85.26</c:v>
                </c:pt>
                <c:pt idx="4">
                  <c:v>85.09</c:v>
                </c:pt>
              </c:numCache>
            </c:numRef>
          </c:val>
          <c:extLst xmlns:c16r2="http://schemas.microsoft.com/office/drawing/2015/06/chart">
            <c:ext xmlns:c16="http://schemas.microsoft.com/office/drawing/2014/chart" uri="{C3380CC4-5D6E-409C-BE32-E72D297353CC}">
              <c16:uniqueId val="{00000000-EE13-4534-9735-85C6F1269744}"/>
            </c:ext>
          </c:extLst>
        </c:ser>
        <c:dLbls>
          <c:showLegendKey val="0"/>
          <c:showVal val="0"/>
          <c:showCatName val="0"/>
          <c:showSerName val="0"/>
          <c:showPercent val="0"/>
          <c:showBubbleSize val="0"/>
        </c:dLbls>
        <c:gapWidth val="150"/>
        <c:axId val="132439424"/>
        <c:axId val="132449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EE13-4534-9735-85C6F1269744}"/>
            </c:ext>
          </c:extLst>
        </c:ser>
        <c:dLbls>
          <c:showLegendKey val="0"/>
          <c:showVal val="0"/>
          <c:showCatName val="0"/>
          <c:showSerName val="0"/>
          <c:showPercent val="0"/>
          <c:showBubbleSize val="0"/>
        </c:dLbls>
        <c:marker val="1"/>
        <c:smooth val="0"/>
        <c:axId val="132439424"/>
        <c:axId val="132449792"/>
      </c:lineChart>
      <c:dateAx>
        <c:axId val="132439424"/>
        <c:scaling>
          <c:orientation val="minMax"/>
        </c:scaling>
        <c:delete val="1"/>
        <c:axPos val="b"/>
        <c:numFmt formatCode="ge" sourceLinked="1"/>
        <c:majorTickMark val="none"/>
        <c:minorTickMark val="none"/>
        <c:tickLblPos val="none"/>
        <c:crossAx val="132449792"/>
        <c:crosses val="autoZero"/>
        <c:auto val="1"/>
        <c:lblOffset val="100"/>
        <c:baseTimeUnit val="years"/>
      </c:dateAx>
      <c:valAx>
        <c:axId val="13244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43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51.44</c:v>
                </c:pt>
                <c:pt idx="1">
                  <c:v>50.79</c:v>
                </c:pt>
                <c:pt idx="2">
                  <c:v>101.74</c:v>
                </c:pt>
                <c:pt idx="3">
                  <c:v>106.16</c:v>
                </c:pt>
                <c:pt idx="4">
                  <c:v>102.43</c:v>
                </c:pt>
              </c:numCache>
            </c:numRef>
          </c:val>
          <c:extLst xmlns:c16r2="http://schemas.microsoft.com/office/drawing/2015/06/chart">
            <c:ext xmlns:c16="http://schemas.microsoft.com/office/drawing/2014/chart" uri="{C3380CC4-5D6E-409C-BE32-E72D297353CC}">
              <c16:uniqueId val="{00000000-9CE8-44EE-ACAD-C2AD992D3736}"/>
            </c:ext>
          </c:extLst>
        </c:ser>
        <c:dLbls>
          <c:showLegendKey val="0"/>
          <c:showVal val="0"/>
          <c:showCatName val="0"/>
          <c:showSerName val="0"/>
          <c:showPercent val="0"/>
          <c:showBubbleSize val="0"/>
        </c:dLbls>
        <c:gapWidth val="150"/>
        <c:axId val="130796928"/>
        <c:axId val="130799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CE8-44EE-ACAD-C2AD992D3736}"/>
            </c:ext>
          </c:extLst>
        </c:ser>
        <c:dLbls>
          <c:showLegendKey val="0"/>
          <c:showVal val="0"/>
          <c:showCatName val="0"/>
          <c:showSerName val="0"/>
          <c:showPercent val="0"/>
          <c:showBubbleSize val="0"/>
        </c:dLbls>
        <c:marker val="1"/>
        <c:smooth val="0"/>
        <c:axId val="130796928"/>
        <c:axId val="130799104"/>
      </c:lineChart>
      <c:dateAx>
        <c:axId val="130796928"/>
        <c:scaling>
          <c:orientation val="minMax"/>
        </c:scaling>
        <c:delete val="1"/>
        <c:axPos val="b"/>
        <c:numFmt formatCode="ge" sourceLinked="1"/>
        <c:majorTickMark val="none"/>
        <c:minorTickMark val="none"/>
        <c:tickLblPos val="none"/>
        <c:crossAx val="130799104"/>
        <c:crosses val="autoZero"/>
        <c:auto val="1"/>
        <c:lblOffset val="100"/>
        <c:baseTimeUnit val="years"/>
      </c:dateAx>
      <c:valAx>
        <c:axId val="13079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79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371-4E58-A1C1-B72E38640954}"/>
            </c:ext>
          </c:extLst>
        </c:ser>
        <c:dLbls>
          <c:showLegendKey val="0"/>
          <c:showVal val="0"/>
          <c:showCatName val="0"/>
          <c:showSerName val="0"/>
          <c:showPercent val="0"/>
          <c:showBubbleSize val="0"/>
        </c:dLbls>
        <c:gapWidth val="150"/>
        <c:axId val="131062016"/>
        <c:axId val="13094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371-4E58-A1C1-B72E38640954}"/>
            </c:ext>
          </c:extLst>
        </c:ser>
        <c:dLbls>
          <c:showLegendKey val="0"/>
          <c:showVal val="0"/>
          <c:showCatName val="0"/>
          <c:showSerName val="0"/>
          <c:showPercent val="0"/>
          <c:showBubbleSize val="0"/>
        </c:dLbls>
        <c:marker val="1"/>
        <c:smooth val="0"/>
        <c:axId val="131062016"/>
        <c:axId val="130940928"/>
      </c:lineChart>
      <c:dateAx>
        <c:axId val="131062016"/>
        <c:scaling>
          <c:orientation val="minMax"/>
        </c:scaling>
        <c:delete val="1"/>
        <c:axPos val="b"/>
        <c:numFmt formatCode="ge" sourceLinked="1"/>
        <c:majorTickMark val="none"/>
        <c:minorTickMark val="none"/>
        <c:tickLblPos val="none"/>
        <c:crossAx val="130940928"/>
        <c:crosses val="autoZero"/>
        <c:auto val="1"/>
        <c:lblOffset val="100"/>
        <c:baseTimeUnit val="years"/>
      </c:dateAx>
      <c:valAx>
        <c:axId val="13094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062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C53-495A-BCB6-8255B3042F6A}"/>
            </c:ext>
          </c:extLst>
        </c:ser>
        <c:dLbls>
          <c:showLegendKey val="0"/>
          <c:showVal val="0"/>
          <c:showCatName val="0"/>
          <c:showSerName val="0"/>
          <c:showPercent val="0"/>
          <c:showBubbleSize val="0"/>
        </c:dLbls>
        <c:gapWidth val="150"/>
        <c:axId val="130971520"/>
        <c:axId val="13097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C53-495A-BCB6-8255B3042F6A}"/>
            </c:ext>
          </c:extLst>
        </c:ser>
        <c:dLbls>
          <c:showLegendKey val="0"/>
          <c:showVal val="0"/>
          <c:showCatName val="0"/>
          <c:showSerName val="0"/>
          <c:showPercent val="0"/>
          <c:showBubbleSize val="0"/>
        </c:dLbls>
        <c:marker val="1"/>
        <c:smooth val="0"/>
        <c:axId val="130971520"/>
        <c:axId val="130973696"/>
      </c:lineChart>
      <c:dateAx>
        <c:axId val="130971520"/>
        <c:scaling>
          <c:orientation val="minMax"/>
        </c:scaling>
        <c:delete val="1"/>
        <c:axPos val="b"/>
        <c:numFmt formatCode="ge" sourceLinked="1"/>
        <c:majorTickMark val="none"/>
        <c:minorTickMark val="none"/>
        <c:tickLblPos val="none"/>
        <c:crossAx val="130973696"/>
        <c:crosses val="autoZero"/>
        <c:auto val="1"/>
        <c:lblOffset val="100"/>
        <c:baseTimeUnit val="years"/>
      </c:dateAx>
      <c:valAx>
        <c:axId val="13097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97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823-4679-8074-C338B5358A9B}"/>
            </c:ext>
          </c:extLst>
        </c:ser>
        <c:dLbls>
          <c:showLegendKey val="0"/>
          <c:showVal val="0"/>
          <c:showCatName val="0"/>
          <c:showSerName val="0"/>
          <c:showPercent val="0"/>
          <c:showBubbleSize val="0"/>
        </c:dLbls>
        <c:gapWidth val="150"/>
        <c:axId val="132056192"/>
        <c:axId val="13205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823-4679-8074-C338B5358A9B}"/>
            </c:ext>
          </c:extLst>
        </c:ser>
        <c:dLbls>
          <c:showLegendKey val="0"/>
          <c:showVal val="0"/>
          <c:showCatName val="0"/>
          <c:showSerName val="0"/>
          <c:showPercent val="0"/>
          <c:showBubbleSize val="0"/>
        </c:dLbls>
        <c:marker val="1"/>
        <c:smooth val="0"/>
        <c:axId val="132056192"/>
        <c:axId val="132058112"/>
      </c:lineChart>
      <c:dateAx>
        <c:axId val="132056192"/>
        <c:scaling>
          <c:orientation val="minMax"/>
        </c:scaling>
        <c:delete val="1"/>
        <c:axPos val="b"/>
        <c:numFmt formatCode="ge" sourceLinked="1"/>
        <c:majorTickMark val="none"/>
        <c:minorTickMark val="none"/>
        <c:tickLblPos val="none"/>
        <c:crossAx val="132058112"/>
        <c:crosses val="autoZero"/>
        <c:auto val="1"/>
        <c:lblOffset val="100"/>
        <c:baseTimeUnit val="years"/>
      </c:dateAx>
      <c:valAx>
        <c:axId val="13205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05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9DC-42BB-8AD3-A6DD9274831B}"/>
            </c:ext>
          </c:extLst>
        </c:ser>
        <c:dLbls>
          <c:showLegendKey val="0"/>
          <c:showVal val="0"/>
          <c:showCatName val="0"/>
          <c:showSerName val="0"/>
          <c:showPercent val="0"/>
          <c:showBubbleSize val="0"/>
        </c:dLbls>
        <c:gapWidth val="150"/>
        <c:axId val="132101632"/>
        <c:axId val="13210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9DC-42BB-8AD3-A6DD9274831B}"/>
            </c:ext>
          </c:extLst>
        </c:ser>
        <c:dLbls>
          <c:showLegendKey val="0"/>
          <c:showVal val="0"/>
          <c:showCatName val="0"/>
          <c:showSerName val="0"/>
          <c:showPercent val="0"/>
          <c:showBubbleSize val="0"/>
        </c:dLbls>
        <c:marker val="1"/>
        <c:smooth val="0"/>
        <c:axId val="132101632"/>
        <c:axId val="132103552"/>
      </c:lineChart>
      <c:dateAx>
        <c:axId val="132101632"/>
        <c:scaling>
          <c:orientation val="minMax"/>
        </c:scaling>
        <c:delete val="1"/>
        <c:axPos val="b"/>
        <c:numFmt formatCode="ge" sourceLinked="1"/>
        <c:majorTickMark val="none"/>
        <c:minorTickMark val="none"/>
        <c:tickLblPos val="none"/>
        <c:crossAx val="132103552"/>
        <c:crosses val="autoZero"/>
        <c:auto val="1"/>
        <c:lblOffset val="100"/>
        <c:baseTimeUnit val="years"/>
      </c:dateAx>
      <c:valAx>
        <c:axId val="13210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0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2310.5700000000002</c:v>
                </c:pt>
                <c:pt idx="1">
                  <c:v>2587.36</c:v>
                </c:pt>
                <c:pt idx="2">
                  <c:v>2356.9699999999998</c:v>
                </c:pt>
                <c:pt idx="3">
                  <c:v>2500.44</c:v>
                </c:pt>
                <c:pt idx="4">
                  <c:v>2266.66</c:v>
                </c:pt>
              </c:numCache>
            </c:numRef>
          </c:val>
          <c:extLst xmlns:c16r2="http://schemas.microsoft.com/office/drawing/2015/06/chart">
            <c:ext xmlns:c16="http://schemas.microsoft.com/office/drawing/2014/chart" uri="{C3380CC4-5D6E-409C-BE32-E72D297353CC}">
              <c16:uniqueId val="{00000000-C6D9-43FF-85C2-B188A8BCA477}"/>
            </c:ext>
          </c:extLst>
        </c:ser>
        <c:dLbls>
          <c:showLegendKey val="0"/>
          <c:showVal val="0"/>
          <c:showCatName val="0"/>
          <c:showSerName val="0"/>
          <c:showPercent val="0"/>
          <c:showBubbleSize val="0"/>
        </c:dLbls>
        <c:gapWidth val="150"/>
        <c:axId val="132138880"/>
        <c:axId val="132145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C6D9-43FF-85C2-B188A8BCA477}"/>
            </c:ext>
          </c:extLst>
        </c:ser>
        <c:dLbls>
          <c:showLegendKey val="0"/>
          <c:showVal val="0"/>
          <c:showCatName val="0"/>
          <c:showSerName val="0"/>
          <c:showPercent val="0"/>
          <c:showBubbleSize val="0"/>
        </c:dLbls>
        <c:marker val="1"/>
        <c:smooth val="0"/>
        <c:axId val="132138880"/>
        <c:axId val="132145152"/>
      </c:lineChart>
      <c:dateAx>
        <c:axId val="132138880"/>
        <c:scaling>
          <c:orientation val="minMax"/>
        </c:scaling>
        <c:delete val="1"/>
        <c:axPos val="b"/>
        <c:numFmt formatCode="ge" sourceLinked="1"/>
        <c:majorTickMark val="none"/>
        <c:minorTickMark val="none"/>
        <c:tickLblPos val="none"/>
        <c:crossAx val="132145152"/>
        <c:crosses val="autoZero"/>
        <c:auto val="1"/>
        <c:lblOffset val="100"/>
        <c:baseTimeUnit val="years"/>
      </c:dateAx>
      <c:valAx>
        <c:axId val="13214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3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28.2</c:v>
                </c:pt>
                <c:pt idx="1">
                  <c:v>28.07</c:v>
                </c:pt>
                <c:pt idx="2">
                  <c:v>55.37</c:v>
                </c:pt>
                <c:pt idx="3">
                  <c:v>86.24</c:v>
                </c:pt>
                <c:pt idx="4">
                  <c:v>78.27</c:v>
                </c:pt>
              </c:numCache>
            </c:numRef>
          </c:val>
          <c:extLst xmlns:c16r2="http://schemas.microsoft.com/office/drawing/2015/06/chart">
            <c:ext xmlns:c16="http://schemas.microsoft.com/office/drawing/2014/chart" uri="{C3380CC4-5D6E-409C-BE32-E72D297353CC}">
              <c16:uniqueId val="{00000000-F30A-4238-810B-16767DDA4A14}"/>
            </c:ext>
          </c:extLst>
        </c:ser>
        <c:dLbls>
          <c:showLegendKey val="0"/>
          <c:showVal val="0"/>
          <c:showCatName val="0"/>
          <c:showSerName val="0"/>
          <c:showPercent val="0"/>
          <c:showBubbleSize val="0"/>
        </c:dLbls>
        <c:gapWidth val="150"/>
        <c:axId val="132184320"/>
        <c:axId val="132321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F30A-4238-810B-16767DDA4A14}"/>
            </c:ext>
          </c:extLst>
        </c:ser>
        <c:dLbls>
          <c:showLegendKey val="0"/>
          <c:showVal val="0"/>
          <c:showCatName val="0"/>
          <c:showSerName val="0"/>
          <c:showPercent val="0"/>
          <c:showBubbleSize val="0"/>
        </c:dLbls>
        <c:marker val="1"/>
        <c:smooth val="0"/>
        <c:axId val="132184320"/>
        <c:axId val="132321664"/>
      </c:lineChart>
      <c:dateAx>
        <c:axId val="132184320"/>
        <c:scaling>
          <c:orientation val="minMax"/>
        </c:scaling>
        <c:delete val="1"/>
        <c:axPos val="b"/>
        <c:numFmt formatCode="ge" sourceLinked="1"/>
        <c:majorTickMark val="none"/>
        <c:minorTickMark val="none"/>
        <c:tickLblPos val="none"/>
        <c:crossAx val="132321664"/>
        <c:crosses val="autoZero"/>
        <c:auto val="1"/>
        <c:lblOffset val="100"/>
        <c:baseTimeUnit val="years"/>
      </c:dateAx>
      <c:valAx>
        <c:axId val="13232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8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668.08</c:v>
                </c:pt>
                <c:pt idx="1">
                  <c:v>684.9</c:v>
                </c:pt>
                <c:pt idx="2">
                  <c:v>343.04</c:v>
                </c:pt>
                <c:pt idx="3">
                  <c:v>221.36</c:v>
                </c:pt>
                <c:pt idx="4">
                  <c:v>244.37</c:v>
                </c:pt>
              </c:numCache>
            </c:numRef>
          </c:val>
          <c:extLst xmlns:c16r2="http://schemas.microsoft.com/office/drawing/2015/06/chart">
            <c:ext xmlns:c16="http://schemas.microsoft.com/office/drawing/2014/chart" uri="{C3380CC4-5D6E-409C-BE32-E72D297353CC}">
              <c16:uniqueId val="{00000000-3E9D-49F7-897C-DB3D037DE9AA}"/>
            </c:ext>
          </c:extLst>
        </c:ser>
        <c:dLbls>
          <c:showLegendKey val="0"/>
          <c:showVal val="0"/>
          <c:showCatName val="0"/>
          <c:showSerName val="0"/>
          <c:showPercent val="0"/>
          <c:showBubbleSize val="0"/>
        </c:dLbls>
        <c:gapWidth val="150"/>
        <c:axId val="132356736"/>
        <c:axId val="132358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3E9D-49F7-897C-DB3D037DE9AA}"/>
            </c:ext>
          </c:extLst>
        </c:ser>
        <c:dLbls>
          <c:showLegendKey val="0"/>
          <c:showVal val="0"/>
          <c:showCatName val="0"/>
          <c:showSerName val="0"/>
          <c:showPercent val="0"/>
          <c:showBubbleSize val="0"/>
        </c:dLbls>
        <c:marker val="1"/>
        <c:smooth val="0"/>
        <c:axId val="132356736"/>
        <c:axId val="132358912"/>
      </c:lineChart>
      <c:dateAx>
        <c:axId val="132356736"/>
        <c:scaling>
          <c:orientation val="minMax"/>
        </c:scaling>
        <c:delete val="1"/>
        <c:axPos val="b"/>
        <c:numFmt formatCode="ge" sourceLinked="1"/>
        <c:majorTickMark val="none"/>
        <c:minorTickMark val="none"/>
        <c:tickLblPos val="none"/>
        <c:crossAx val="132358912"/>
        <c:crosses val="autoZero"/>
        <c:auto val="1"/>
        <c:lblOffset val="100"/>
        <c:baseTimeUnit val="years"/>
      </c:dateAx>
      <c:valAx>
        <c:axId val="13235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35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27"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遊佐町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13921</v>
      </c>
      <c r="AM8" s="50"/>
      <c r="AN8" s="50"/>
      <c r="AO8" s="50"/>
      <c r="AP8" s="50"/>
      <c r="AQ8" s="50"/>
      <c r="AR8" s="50"/>
      <c r="AS8" s="50"/>
      <c r="AT8" s="45">
        <f>データ!T6</f>
        <v>208.39</v>
      </c>
      <c r="AU8" s="45"/>
      <c r="AV8" s="45"/>
      <c r="AW8" s="45"/>
      <c r="AX8" s="45"/>
      <c r="AY8" s="45"/>
      <c r="AZ8" s="45"/>
      <c r="BA8" s="45"/>
      <c r="BB8" s="45">
        <f>データ!U6</f>
        <v>66.8</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10.84</v>
      </c>
      <c r="Q10" s="45"/>
      <c r="R10" s="45"/>
      <c r="S10" s="45"/>
      <c r="T10" s="45"/>
      <c r="U10" s="45"/>
      <c r="V10" s="45"/>
      <c r="W10" s="45">
        <f>データ!Q6</f>
        <v>94.15</v>
      </c>
      <c r="X10" s="45"/>
      <c r="Y10" s="45"/>
      <c r="Z10" s="45"/>
      <c r="AA10" s="45"/>
      <c r="AB10" s="45"/>
      <c r="AC10" s="45"/>
      <c r="AD10" s="50">
        <f>データ!R6</f>
        <v>3672</v>
      </c>
      <c r="AE10" s="50"/>
      <c r="AF10" s="50"/>
      <c r="AG10" s="50"/>
      <c r="AH10" s="50"/>
      <c r="AI10" s="50"/>
      <c r="AJ10" s="50"/>
      <c r="AK10" s="2"/>
      <c r="AL10" s="50">
        <f>データ!V6</f>
        <v>1502</v>
      </c>
      <c r="AM10" s="50"/>
      <c r="AN10" s="50"/>
      <c r="AO10" s="50"/>
      <c r="AP10" s="50"/>
      <c r="AQ10" s="50"/>
      <c r="AR10" s="50"/>
      <c r="AS10" s="50"/>
      <c r="AT10" s="45">
        <f>データ!W6</f>
        <v>1.1499999999999999</v>
      </c>
      <c r="AU10" s="45"/>
      <c r="AV10" s="45"/>
      <c r="AW10" s="45"/>
      <c r="AX10" s="45"/>
      <c r="AY10" s="45"/>
      <c r="AZ10" s="45"/>
      <c r="BA10" s="45"/>
      <c r="BB10" s="45">
        <f>データ!X6</f>
        <v>1306.0899999999999</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W3Pceu9QCvth/JYn2x6tDCAB7y2oku/3KfRHPa964gubqeGf4ySp6nEp7kBPqObj7BrX+uvlhBZ4rzpPWnjF4w==" saltValue="Rduztd+YUP0pfgveIy7eE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64611</v>
      </c>
      <c r="D6" s="33">
        <f t="shared" si="3"/>
        <v>47</v>
      </c>
      <c r="E6" s="33">
        <f t="shared" si="3"/>
        <v>17</v>
      </c>
      <c r="F6" s="33">
        <f t="shared" si="3"/>
        <v>5</v>
      </c>
      <c r="G6" s="33">
        <f t="shared" si="3"/>
        <v>0</v>
      </c>
      <c r="H6" s="33" t="str">
        <f t="shared" si="3"/>
        <v>山形県　遊佐町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10.84</v>
      </c>
      <c r="Q6" s="34">
        <f t="shared" si="3"/>
        <v>94.15</v>
      </c>
      <c r="R6" s="34">
        <f t="shared" si="3"/>
        <v>3672</v>
      </c>
      <c r="S6" s="34">
        <f t="shared" si="3"/>
        <v>13921</v>
      </c>
      <c r="T6" s="34">
        <f t="shared" si="3"/>
        <v>208.39</v>
      </c>
      <c r="U6" s="34">
        <f t="shared" si="3"/>
        <v>66.8</v>
      </c>
      <c r="V6" s="34">
        <f t="shared" si="3"/>
        <v>1502</v>
      </c>
      <c r="W6" s="34">
        <f t="shared" si="3"/>
        <v>1.1499999999999999</v>
      </c>
      <c r="X6" s="34">
        <f t="shared" si="3"/>
        <v>1306.0899999999999</v>
      </c>
      <c r="Y6" s="35">
        <f>IF(Y7="",NA(),Y7)</f>
        <v>51.44</v>
      </c>
      <c r="Z6" s="35">
        <f t="shared" ref="Z6:AH6" si="4">IF(Z7="",NA(),Z7)</f>
        <v>50.79</v>
      </c>
      <c r="AA6" s="35">
        <f t="shared" si="4"/>
        <v>101.74</v>
      </c>
      <c r="AB6" s="35">
        <f t="shared" si="4"/>
        <v>106.16</v>
      </c>
      <c r="AC6" s="35">
        <f t="shared" si="4"/>
        <v>102.43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2310.5700000000002</v>
      </c>
      <c r="BG6" s="35">
        <f t="shared" ref="BG6:BO6" si="7">IF(BG7="",NA(),BG7)</f>
        <v>2587.36</v>
      </c>
      <c r="BH6" s="35">
        <f t="shared" si="7"/>
        <v>2356.9699999999998</v>
      </c>
      <c r="BI6" s="35">
        <f t="shared" si="7"/>
        <v>2500.44</v>
      </c>
      <c r="BJ6" s="35">
        <f t="shared" si="7"/>
        <v>2266.66</v>
      </c>
      <c r="BK6" s="35">
        <f t="shared" si="7"/>
        <v>1044.8</v>
      </c>
      <c r="BL6" s="35">
        <f t="shared" si="7"/>
        <v>1081.8</v>
      </c>
      <c r="BM6" s="35">
        <f t="shared" si="7"/>
        <v>974.93</v>
      </c>
      <c r="BN6" s="35">
        <f t="shared" si="7"/>
        <v>855.8</v>
      </c>
      <c r="BO6" s="35">
        <f t="shared" si="7"/>
        <v>789.46</v>
      </c>
      <c r="BP6" s="34" t="str">
        <f>IF(BP7="","",IF(BP7="-","【-】","【"&amp;SUBSTITUTE(TEXT(BP7,"#,##0.00"),"-","△")&amp;"】"))</f>
        <v>【747.76】</v>
      </c>
      <c r="BQ6" s="35">
        <f>IF(BQ7="",NA(),BQ7)</f>
        <v>28.2</v>
      </c>
      <c r="BR6" s="35">
        <f t="shared" ref="BR6:BZ6" si="8">IF(BR7="",NA(),BR7)</f>
        <v>28.07</v>
      </c>
      <c r="BS6" s="35">
        <f t="shared" si="8"/>
        <v>55.37</v>
      </c>
      <c r="BT6" s="35">
        <f t="shared" si="8"/>
        <v>86.24</v>
      </c>
      <c r="BU6" s="35">
        <f t="shared" si="8"/>
        <v>78.27</v>
      </c>
      <c r="BV6" s="35">
        <f t="shared" si="8"/>
        <v>50.82</v>
      </c>
      <c r="BW6" s="35">
        <f t="shared" si="8"/>
        <v>52.19</v>
      </c>
      <c r="BX6" s="35">
        <f t="shared" si="8"/>
        <v>55.32</v>
      </c>
      <c r="BY6" s="35">
        <f t="shared" si="8"/>
        <v>59.8</v>
      </c>
      <c r="BZ6" s="35">
        <f t="shared" si="8"/>
        <v>57.77</v>
      </c>
      <c r="CA6" s="34" t="str">
        <f>IF(CA7="","",IF(CA7="-","【-】","【"&amp;SUBSTITUTE(TEXT(CA7,"#,##0.00"),"-","△")&amp;"】"))</f>
        <v>【59.51】</v>
      </c>
      <c r="CB6" s="35">
        <f>IF(CB7="",NA(),CB7)</f>
        <v>668.08</v>
      </c>
      <c r="CC6" s="35">
        <f t="shared" ref="CC6:CK6" si="9">IF(CC7="",NA(),CC7)</f>
        <v>684.9</v>
      </c>
      <c r="CD6" s="35">
        <f t="shared" si="9"/>
        <v>343.04</v>
      </c>
      <c r="CE6" s="35">
        <f t="shared" si="9"/>
        <v>221.36</v>
      </c>
      <c r="CF6" s="35">
        <f t="shared" si="9"/>
        <v>244.37</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48.87</v>
      </c>
      <c r="CN6" s="35">
        <f t="shared" ref="CN6:CV6" si="10">IF(CN7="",NA(),CN7)</f>
        <v>46.62</v>
      </c>
      <c r="CO6" s="35">
        <f t="shared" si="10"/>
        <v>47.52</v>
      </c>
      <c r="CP6" s="35">
        <f t="shared" si="10"/>
        <v>46.77</v>
      </c>
      <c r="CQ6" s="35">
        <f t="shared" si="10"/>
        <v>40.9</v>
      </c>
      <c r="CR6" s="35">
        <f t="shared" si="10"/>
        <v>53.24</v>
      </c>
      <c r="CS6" s="35">
        <f t="shared" si="10"/>
        <v>52.31</v>
      </c>
      <c r="CT6" s="35">
        <f t="shared" si="10"/>
        <v>60.65</v>
      </c>
      <c r="CU6" s="35">
        <f t="shared" si="10"/>
        <v>51.75</v>
      </c>
      <c r="CV6" s="35">
        <f t="shared" si="10"/>
        <v>50.68</v>
      </c>
      <c r="CW6" s="34" t="str">
        <f>IF(CW7="","",IF(CW7="-","【-】","【"&amp;SUBSTITUTE(TEXT(CW7,"#,##0.00"),"-","△")&amp;"】"))</f>
        <v>【52.23】</v>
      </c>
      <c r="CX6" s="35">
        <f>IF(CX7="",NA(),CX7)</f>
        <v>78.92</v>
      </c>
      <c r="CY6" s="35">
        <f t="shared" ref="CY6:DG6" si="11">IF(CY7="",NA(),CY7)</f>
        <v>81.400000000000006</v>
      </c>
      <c r="CZ6" s="35">
        <f t="shared" si="11"/>
        <v>82.36</v>
      </c>
      <c r="DA6" s="35">
        <f t="shared" si="11"/>
        <v>85.26</v>
      </c>
      <c r="DB6" s="35">
        <f t="shared" si="11"/>
        <v>85.09</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64611</v>
      </c>
      <c r="D7" s="37">
        <v>47</v>
      </c>
      <c r="E7" s="37">
        <v>17</v>
      </c>
      <c r="F7" s="37">
        <v>5</v>
      </c>
      <c r="G7" s="37">
        <v>0</v>
      </c>
      <c r="H7" s="37" t="s">
        <v>98</v>
      </c>
      <c r="I7" s="37" t="s">
        <v>99</v>
      </c>
      <c r="J7" s="37" t="s">
        <v>100</v>
      </c>
      <c r="K7" s="37" t="s">
        <v>101</v>
      </c>
      <c r="L7" s="37" t="s">
        <v>102</v>
      </c>
      <c r="M7" s="37" t="s">
        <v>103</v>
      </c>
      <c r="N7" s="38" t="s">
        <v>104</v>
      </c>
      <c r="O7" s="38" t="s">
        <v>105</v>
      </c>
      <c r="P7" s="38">
        <v>10.84</v>
      </c>
      <c r="Q7" s="38">
        <v>94.15</v>
      </c>
      <c r="R7" s="38">
        <v>3672</v>
      </c>
      <c r="S7" s="38">
        <v>13921</v>
      </c>
      <c r="T7" s="38">
        <v>208.39</v>
      </c>
      <c r="U7" s="38">
        <v>66.8</v>
      </c>
      <c r="V7" s="38">
        <v>1502</v>
      </c>
      <c r="W7" s="38">
        <v>1.1499999999999999</v>
      </c>
      <c r="X7" s="38">
        <v>1306.0899999999999</v>
      </c>
      <c r="Y7" s="38">
        <v>51.44</v>
      </c>
      <c r="Z7" s="38">
        <v>50.79</v>
      </c>
      <c r="AA7" s="38">
        <v>101.74</v>
      </c>
      <c r="AB7" s="38">
        <v>106.16</v>
      </c>
      <c r="AC7" s="38">
        <v>102.43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2310.5700000000002</v>
      </c>
      <c r="BG7" s="38">
        <v>2587.36</v>
      </c>
      <c r="BH7" s="38">
        <v>2356.9699999999998</v>
      </c>
      <c r="BI7" s="38">
        <v>2500.44</v>
      </c>
      <c r="BJ7" s="38">
        <v>2266.66</v>
      </c>
      <c r="BK7" s="38">
        <v>1044.8</v>
      </c>
      <c r="BL7" s="38">
        <v>1081.8</v>
      </c>
      <c r="BM7" s="38">
        <v>974.93</v>
      </c>
      <c r="BN7" s="38">
        <v>855.8</v>
      </c>
      <c r="BO7" s="38">
        <v>789.46</v>
      </c>
      <c r="BP7" s="38">
        <v>747.76</v>
      </c>
      <c r="BQ7" s="38">
        <v>28.2</v>
      </c>
      <c r="BR7" s="38">
        <v>28.07</v>
      </c>
      <c r="BS7" s="38">
        <v>55.37</v>
      </c>
      <c r="BT7" s="38">
        <v>86.24</v>
      </c>
      <c r="BU7" s="38">
        <v>78.27</v>
      </c>
      <c r="BV7" s="38">
        <v>50.82</v>
      </c>
      <c r="BW7" s="38">
        <v>52.19</v>
      </c>
      <c r="BX7" s="38">
        <v>55.32</v>
      </c>
      <c r="BY7" s="38">
        <v>59.8</v>
      </c>
      <c r="BZ7" s="38">
        <v>57.77</v>
      </c>
      <c r="CA7" s="38">
        <v>59.51</v>
      </c>
      <c r="CB7" s="38">
        <v>668.08</v>
      </c>
      <c r="CC7" s="38">
        <v>684.9</v>
      </c>
      <c r="CD7" s="38">
        <v>343.04</v>
      </c>
      <c r="CE7" s="38">
        <v>221.36</v>
      </c>
      <c r="CF7" s="38">
        <v>244.37</v>
      </c>
      <c r="CG7" s="38">
        <v>300.52</v>
      </c>
      <c r="CH7" s="38">
        <v>296.14</v>
      </c>
      <c r="CI7" s="38">
        <v>283.17</v>
      </c>
      <c r="CJ7" s="38">
        <v>263.76</v>
      </c>
      <c r="CK7" s="38">
        <v>274.35000000000002</v>
      </c>
      <c r="CL7" s="38">
        <v>261.45999999999998</v>
      </c>
      <c r="CM7" s="38">
        <v>48.87</v>
      </c>
      <c r="CN7" s="38">
        <v>46.62</v>
      </c>
      <c r="CO7" s="38">
        <v>47.52</v>
      </c>
      <c r="CP7" s="38">
        <v>46.77</v>
      </c>
      <c r="CQ7" s="38">
        <v>40.9</v>
      </c>
      <c r="CR7" s="38">
        <v>53.24</v>
      </c>
      <c r="CS7" s="38">
        <v>52.31</v>
      </c>
      <c r="CT7" s="38">
        <v>60.65</v>
      </c>
      <c r="CU7" s="38">
        <v>51.75</v>
      </c>
      <c r="CV7" s="38">
        <v>50.68</v>
      </c>
      <c r="CW7" s="38">
        <v>52.23</v>
      </c>
      <c r="CX7" s="38">
        <v>78.92</v>
      </c>
      <c r="CY7" s="38">
        <v>81.400000000000006</v>
      </c>
      <c r="CZ7" s="38">
        <v>82.36</v>
      </c>
      <c r="DA7" s="38">
        <v>85.26</v>
      </c>
      <c r="DB7" s="38">
        <v>85.09</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tukasa_takahashi</cp:lastModifiedBy>
  <dcterms:created xsi:type="dcterms:W3CDTF">2019-12-05T05:16:47Z</dcterms:created>
  <dcterms:modified xsi:type="dcterms:W3CDTF">2020-01-16T05:05:33Z</dcterms:modified>
  <cp:category/>
</cp:coreProperties>
</file>