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lau1O83s/WgJoZZT9T/R/zyAOuW3l88t3cvxoX0X4gbQ5y1CBmcN8LiwlXgXyRBBTBftZy5Kt3ULtNfOz83CA==" workbookSaltValue="DbQbYpf7WhcN2yHELh/fj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<sst xmlns="http://schemas.openxmlformats.org/spreadsheetml/2006/main" count="228" uniqueCount="114">
  <si>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</si>
  <si>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</si>
  <si>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</si>
  <si>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</si>
  <si>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</si>
  <si>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</si>
  <si>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</si>
  <si>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</si>
  <si>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</si>
  <si>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</si>
  <si>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</si>
  <si>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</si>
  <si>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</si>
  <si>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</si>
  <si>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</si>
  <si>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</si>
  <si>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</si>
  <si>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</si>
  <si>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</si>
  <si>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</si>
  <si>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</si>
  <si>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</si>
  <si>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</si>
  <si>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</si>
  <si>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</si>
  <si>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</si>
  <si>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</si>
  <si>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</si>
  <si>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</si>
  <si>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</si>
  <si>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</si>
  <si>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</si>
  <si>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</si>
  <si>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</si>
  <si>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</si>
  <si>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</si>
  <si>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</si>
  <si>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</si>
  <si>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</si>
  <si>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</si>
  <si>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</si>
  <si>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</si>
  <si>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</si>
  <si>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</si>
  <si>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</si>
  <si>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</si>
  <si>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</si>
  <si>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</si>
  <si>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</si>
  <si>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</si>
  <si>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</si>
  <si>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</si>
  <si>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</si>
  <si>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</si>
  <si>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</si>
  <si>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</si>
  <si>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</si>
  <si>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</si>
  <si>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</si>
  <si>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</si>
  <si>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</si>
  <si>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</si>
  <si>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</si>
  <si>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</si>
  <si>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</si>
  <si>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</si>
  <si>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</si>
  <si>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</si>
  <si>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</si>
  <si>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</si>
  <si>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</si>
  <si>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</si>
  <si>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</si>
  <si>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</si>
  <si>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</si>
  <si>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</si>
  <si>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</si>
  <si>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</si>
  <si>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</si>
  <si>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</si>
  <si>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</si>
  <si>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</si>
  <si>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</si>
  <si>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</si>
  <si>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</si>
  <si>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</si>
  <si>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</si>
  <si>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</si>
  <si>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</si>
  <si>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</si>
  <si>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</si>
  <si>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</si>
  <si>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</si>
  <si>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</si>
  <si>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</si>
  <si>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</si>
  <si>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</si>
  <si>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</si>
  <si>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</si>
  <si>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</si>
  <si>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</si>
  <si>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</si>
  <si>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</si>
  <si>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</si>
  <si>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</si>
  <si>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</si>
  <si>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</si>
  <si>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</si>
  <si>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</si>
  <si>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</si>
  <si>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</si>
  <si>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令和元年度で整備工事が完了し、令和2年度よりストックマネジメント計画の策定に着手する予定である。施設の点検、調査を実施し、修繕、改築計画を策定後、計画的な更新に努めていく。</t>
    <rPh sb="1" eb="2">
      <t>レイ</t>
    </rPh>
    <rPh sb="2" eb="3">
      <t>ワ</t>
    </rPh>
    <rPh sb="3" eb="5">
      <t>ガンネン</t>
    </rPh>
    <rPh sb="5" eb="6">
      <t>ド</t>
    </rPh>
    <rPh sb="7" eb="9">
      <t>セイビ</t>
    </rPh>
    <rPh sb="9" eb="11">
      <t>コウジ</t>
    </rPh>
    <rPh sb="12" eb="14">
      <t>カンリョウ</t>
    </rPh>
    <rPh sb="16" eb="17">
      <t>レイ</t>
    </rPh>
    <rPh sb="17" eb="18">
      <t>ワ</t>
    </rPh>
    <rPh sb="19" eb="20">
      <t>ネン</t>
    </rPh>
    <rPh sb="20" eb="21">
      <t>ド</t>
    </rPh>
    <rPh sb="33" eb="35">
      <t>ケイカク</t>
    </rPh>
    <rPh sb="36" eb="38">
      <t>サクテイ</t>
    </rPh>
    <rPh sb="39" eb="41">
      <t>チャクシュ</t>
    </rPh>
    <rPh sb="43" eb="45">
      <t>ヨテイ</t>
    </rPh>
    <rPh sb="49" eb="51">
      <t>シセツ</t>
    </rPh>
    <rPh sb="52" eb="54">
      <t>テンケン</t>
    </rPh>
    <rPh sb="55" eb="57">
      <t>チョウサ</t>
    </rPh>
    <rPh sb="58" eb="60">
      <t>ジッシ</t>
    </rPh>
    <rPh sb="62" eb="64">
      <t>シュウゼン</t>
    </rPh>
    <rPh sb="65" eb="67">
      <t>カイチク</t>
    </rPh>
    <rPh sb="67" eb="69">
      <t>ケイカク</t>
    </rPh>
    <rPh sb="70" eb="72">
      <t>サクテイ</t>
    </rPh>
    <rPh sb="72" eb="73">
      <t>ゴ</t>
    </rPh>
    <rPh sb="74" eb="77">
      <t>ケイカクテキ</t>
    </rPh>
    <rPh sb="78" eb="80">
      <t>コウシン</t>
    </rPh>
    <rPh sb="81" eb="82">
      <t>ツト</t>
    </rPh>
    <phoneticPr fontId="4"/>
  </si>
  <si>
    <t>①収益的収支比率については、地方債償還金の増により昨年度と比較して低い数値となったが、経費回収率は向上しているため使用料収入以外の収入に依存している割合は下がった。
④企業債残高対事業規模比率については、ここ数年は右肩下がりで推移しているが、類似団体と比較すると依然高い数値となっている。
⑤経費回収率については100％となり、使用料で回収すべき経費は全て使用料で賄えている。
⑥汚水処理原価については、汚水処理費が減少したため昨年度より低い数値となった。類似団体と比較しても低い数値となっている。
⑦施設利用率については、同処理場で特定環境保全公共下水道事業も処理しており処理水量を分けて計上しているため低い数値となっている。ほぼ横ばいで推移している。
⑧水洗化率については、類似団体と比較して低い数値となっているが、右肩上がりで推移している。</t>
    <rPh sb="1" eb="4">
      <t>シュウエキテキ</t>
    </rPh>
    <rPh sb="4" eb="6">
      <t>シュウシ</t>
    </rPh>
    <rPh sb="6" eb="8">
      <t>ヒリツ</t>
    </rPh>
    <rPh sb="14" eb="17">
      <t>チホウサイ</t>
    </rPh>
    <rPh sb="17" eb="19">
      <t>ショウカン</t>
    </rPh>
    <rPh sb="19" eb="20">
      <t>キン</t>
    </rPh>
    <rPh sb="21" eb="22">
      <t>ゾウ</t>
    </rPh>
    <rPh sb="25" eb="28">
      <t>サクネンド</t>
    </rPh>
    <rPh sb="29" eb="31">
      <t>ヒカク</t>
    </rPh>
    <rPh sb="33" eb="34">
      <t>ヒク</t>
    </rPh>
    <rPh sb="35" eb="37">
      <t>スウチ</t>
    </rPh>
    <rPh sb="43" eb="45">
      <t>ケイヒ</t>
    </rPh>
    <rPh sb="45" eb="47">
      <t>カイシュウ</t>
    </rPh>
    <rPh sb="47" eb="48">
      <t>リツ</t>
    </rPh>
    <rPh sb="49" eb="51">
      <t>コウジョウ</t>
    </rPh>
    <rPh sb="57" eb="60">
      <t>シヨウリョウ</t>
    </rPh>
    <rPh sb="60" eb="62">
      <t>シュウニュウ</t>
    </rPh>
    <rPh sb="62" eb="64">
      <t>イガイ</t>
    </rPh>
    <rPh sb="65" eb="67">
      <t>シュウニュウ</t>
    </rPh>
    <rPh sb="68" eb="70">
      <t>イゾン</t>
    </rPh>
    <rPh sb="74" eb="76">
      <t>ワリアイ</t>
    </rPh>
    <rPh sb="77" eb="78">
      <t>サ</t>
    </rPh>
    <rPh sb="84" eb="86">
      <t>キギョウ</t>
    </rPh>
    <rPh sb="86" eb="87">
      <t>サイ</t>
    </rPh>
    <rPh sb="87" eb="89">
      <t>ザンダカ</t>
    </rPh>
    <rPh sb="89" eb="90">
      <t>タイ</t>
    </rPh>
    <rPh sb="90" eb="92">
      <t>ジギョウ</t>
    </rPh>
    <rPh sb="92" eb="94">
      <t>キボ</t>
    </rPh>
    <rPh sb="94" eb="96">
      <t>ヒリツ</t>
    </rPh>
    <rPh sb="104" eb="106">
      <t>スウネン</t>
    </rPh>
    <rPh sb="107" eb="109">
      <t>ミギカタ</t>
    </rPh>
    <rPh sb="109" eb="110">
      <t>サ</t>
    </rPh>
    <rPh sb="113" eb="115">
      <t>スイイ</t>
    </rPh>
    <rPh sb="121" eb="123">
      <t>ルイジ</t>
    </rPh>
    <rPh sb="123" eb="125">
      <t>ダンタイ</t>
    </rPh>
    <rPh sb="126" eb="128">
      <t>ヒカク</t>
    </rPh>
    <rPh sb="131" eb="133">
      <t>イゼン</t>
    </rPh>
    <rPh sb="133" eb="134">
      <t>タカ</t>
    </rPh>
    <rPh sb="135" eb="137">
      <t>スウチ</t>
    </rPh>
    <rPh sb="146" eb="148">
      <t>ケイヒ</t>
    </rPh>
    <rPh sb="148" eb="150">
      <t>カイシュウ</t>
    </rPh>
    <rPh sb="150" eb="151">
      <t>リツ</t>
    </rPh>
    <rPh sb="164" eb="167">
      <t>シヨウリョウ</t>
    </rPh>
    <rPh sb="168" eb="170">
      <t>カイシュウ</t>
    </rPh>
    <rPh sb="173" eb="175">
      <t>ケイヒ</t>
    </rPh>
    <rPh sb="176" eb="177">
      <t>スベ</t>
    </rPh>
    <rPh sb="178" eb="181">
      <t>シヨウリョウ</t>
    </rPh>
    <rPh sb="182" eb="183">
      <t>マカナ</t>
    </rPh>
    <rPh sb="190" eb="192">
      <t>オスイ</t>
    </rPh>
    <rPh sb="192" eb="194">
      <t>ショリ</t>
    </rPh>
    <rPh sb="194" eb="196">
      <t>ゲンカ</t>
    </rPh>
    <rPh sb="202" eb="204">
      <t>オスイ</t>
    </rPh>
    <rPh sb="204" eb="206">
      <t>ショリ</t>
    </rPh>
    <rPh sb="206" eb="207">
      <t>ヒ</t>
    </rPh>
    <rPh sb="208" eb="209">
      <t>ゲン</t>
    </rPh>
    <rPh sb="209" eb="210">
      <t>ショウ</t>
    </rPh>
    <rPh sb="214" eb="217">
      <t>サクネンド</t>
    </rPh>
    <rPh sb="219" eb="220">
      <t>ヒク</t>
    </rPh>
    <rPh sb="221" eb="223">
      <t>スウチ</t>
    </rPh>
    <rPh sb="228" eb="230">
      <t>ルイジ</t>
    </rPh>
    <rPh sb="230" eb="232">
      <t>ダンタイ</t>
    </rPh>
    <rPh sb="233" eb="235">
      <t>ヒカク</t>
    </rPh>
    <rPh sb="238" eb="239">
      <t>ヒク</t>
    </rPh>
    <rPh sb="240" eb="242">
      <t>スウチ</t>
    </rPh>
    <rPh sb="251" eb="253">
      <t>シセツ</t>
    </rPh>
    <rPh sb="253" eb="256">
      <t>リヨウリツ</t>
    </rPh>
    <rPh sb="262" eb="263">
      <t>ドウ</t>
    </rPh>
    <rPh sb="263" eb="265">
      <t>ショリ</t>
    </rPh>
    <rPh sb="265" eb="266">
      <t>ジョウ</t>
    </rPh>
    <rPh sb="267" eb="269">
      <t>トクテイ</t>
    </rPh>
    <rPh sb="269" eb="271">
      <t>カンキョウ</t>
    </rPh>
    <rPh sb="271" eb="273">
      <t>ホゼン</t>
    </rPh>
    <rPh sb="273" eb="275">
      <t>コウキョウ</t>
    </rPh>
    <rPh sb="275" eb="278">
      <t>ゲスイドウ</t>
    </rPh>
    <rPh sb="278" eb="280">
      <t>ジギョウ</t>
    </rPh>
    <rPh sb="281" eb="283">
      <t>ショリ</t>
    </rPh>
    <rPh sb="287" eb="289">
      <t>ショリ</t>
    </rPh>
    <rPh sb="289" eb="291">
      <t>スイリョウ</t>
    </rPh>
    <rPh sb="292" eb="293">
      <t>ワ</t>
    </rPh>
    <rPh sb="295" eb="297">
      <t>ケイジョウ</t>
    </rPh>
    <rPh sb="303" eb="304">
      <t>ヒク</t>
    </rPh>
    <rPh sb="305" eb="307">
      <t>スウチ</t>
    </rPh>
    <rPh sb="316" eb="317">
      <t>ヨコ</t>
    </rPh>
    <rPh sb="320" eb="322">
      <t>スイイ</t>
    </rPh>
    <rPh sb="329" eb="332">
      <t>スイセンカ</t>
    </rPh>
    <rPh sb="332" eb="333">
      <t>リツ</t>
    </rPh>
    <rPh sb="339" eb="341">
      <t>ルイジ</t>
    </rPh>
    <rPh sb="341" eb="343">
      <t>ダンタイ</t>
    </rPh>
    <rPh sb="344" eb="346">
      <t>ヒカク</t>
    </rPh>
    <rPh sb="348" eb="349">
      <t>ヒク</t>
    </rPh>
    <rPh sb="350" eb="352">
      <t>スウチ</t>
    </rPh>
    <rPh sb="360" eb="362">
      <t>ミギカタ</t>
    </rPh>
    <rPh sb="362" eb="363">
      <t>ア</t>
    </rPh>
    <rPh sb="366" eb="368">
      <t>スイイ</t>
    </rPh>
    <phoneticPr fontId="4"/>
  </si>
  <si>
    <t>　地方債償還金の増により収益的収支比率は微減したが、汚水処理原価が下がったため経費回収率は100％になり、使用料で回収すべき経費は全て使用料で賄えている状況となった。令和3年度に償還のピークをむかえるまでは償還金の増加傾向が続くため、一般会計繰入金も増える見通しである。健全な経営のため汚水処理にかかる経費の見直しと水洗化率のさらなる向上、使用料収入の増加に向けた対策が必要である。</t>
    <rPh sb="12" eb="15">
      <t>シュウエキテキ</t>
    </rPh>
    <rPh sb="15" eb="17">
      <t>シュウシ</t>
    </rPh>
    <rPh sb="17" eb="19">
      <t>ヒリツ</t>
    </rPh>
    <rPh sb="20" eb="22">
      <t>ビゲン</t>
    </rPh>
    <rPh sb="26" eb="28">
      <t>オスイ</t>
    </rPh>
    <rPh sb="28" eb="30">
      <t>ショリ</t>
    </rPh>
    <rPh sb="30" eb="32">
      <t>ゲンカ</t>
    </rPh>
    <rPh sb="33" eb="34">
      <t>サ</t>
    </rPh>
    <rPh sb="39" eb="41">
      <t>ケイヒ</t>
    </rPh>
    <rPh sb="41" eb="43">
      <t>カイシュウ</t>
    </rPh>
    <rPh sb="43" eb="44">
      <t>リツ</t>
    </rPh>
    <rPh sb="53" eb="56">
      <t>シヨウリョウ</t>
    </rPh>
    <rPh sb="57" eb="59">
      <t>カイシュウ</t>
    </rPh>
    <rPh sb="62" eb="64">
      <t>ケイヒ</t>
    </rPh>
    <rPh sb="65" eb="66">
      <t>スベ</t>
    </rPh>
    <rPh sb="67" eb="70">
      <t>シヨウリョウ</t>
    </rPh>
    <rPh sb="71" eb="72">
      <t>マカナ</t>
    </rPh>
    <rPh sb="76" eb="78">
      <t>ジョウキョウ</t>
    </rPh>
    <rPh sb="83" eb="84">
      <t>レイ</t>
    </rPh>
    <rPh sb="84" eb="85">
      <t>ワ</t>
    </rPh>
    <rPh sb="86" eb="87">
      <t>ネン</t>
    </rPh>
    <rPh sb="87" eb="88">
      <t>ド</t>
    </rPh>
    <rPh sb="89" eb="91">
      <t>ショウカン</t>
    </rPh>
    <rPh sb="103" eb="105">
      <t>ショウカン</t>
    </rPh>
    <rPh sb="105" eb="106">
      <t>キン</t>
    </rPh>
    <rPh sb="107" eb="109">
      <t>ゾウカ</t>
    </rPh>
    <rPh sb="109" eb="111">
      <t>ケイコウ</t>
    </rPh>
    <rPh sb="112" eb="113">
      <t>ツヅ</t>
    </rPh>
    <rPh sb="117" eb="119">
      <t>イッパン</t>
    </rPh>
    <rPh sb="119" eb="121">
      <t>カイケイ</t>
    </rPh>
    <rPh sb="121" eb="123">
      <t>クリイレ</t>
    </rPh>
    <rPh sb="123" eb="124">
      <t>キン</t>
    </rPh>
    <rPh sb="125" eb="126">
      <t>フ</t>
    </rPh>
    <rPh sb="128" eb="130">
      <t>ミトオ</t>
    </rPh>
    <rPh sb="135" eb="137">
      <t>ケンゼン</t>
    </rPh>
    <rPh sb="138" eb="140">
      <t>ケイエイ</t>
    </rPh>
    <rPh sb="143" eb="145">
      <t>オスイ</t>
    </rPh>
    <rPh sb="145" eb="147">
      <t>ショリ</t>
    </rPh>
    <rPh sb="151" eb="153">
      <t>ケイヒ</t>
    </rPh>
    <rPh sb="154" eb="156">
      <t>ミナオ</t>
    </rPh>
    <rPh sb="158" eb="161">
      <t>スイセンカ</t>
    </rPh>
    <rPh sb="161" eb="162">
      <t>リツ</t>
    </rPh>
    <rPh sb="167" eb="169">
      <t>コウジョウ</t>
    </rPh>
    <rPh sb="170" eb="173">
      <t>シヨウリョウ</t>
    </rPh>
    <rPh sb="173" eb="175">
      <t>シュウニュウ</t>
    </rPh>
    <rPh sb="176" eb="178">
      <t>ゾウカ</t>
    </rPh>
    <rPh sb="179" eb="180">
      <t>ム</t>
    </rPh>
    <rPh sb="182" eb="184">
      <t>タイサク</t>
    </rPh>
    <rPh sb="185" eb="18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</si>
</sst>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432-4BB5-B874-5F1C6C99A3B1}"/>
            </c:ext>
          </c:extLst>
        </c:ser>
        <c:dLbls>
          <c:showLegendKey val="0"/>
          <c:showVal val="0"/>
          <c:showCatName val="0"/>
          <c:showSerName val="0"/>
          <c:showPercent val="0"/>
          <c:showBubbleSize val="0"/>
        </c:dLbls>
        <c:gapWidth val="150"/>
        <c:axId val="130747392"/>
        <c:axId val="130761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0.13</c:v>
                </c:pt>
                <c:pt idx="4">
                  <c:v>0.12</c:v>
                </c:pt>
              </c:numCache>
            </c:numRef>
          </c:val>
          <c:smooth val="0"/>
          <c:extLst xmlns:c16r2="http://schemas.microsoft.com/office/drawing/2015/06/chart">
            <c:ext xmlns:c16="http://schemas.microsoft.com/office/drawing/2014/chart" uri="{C3380CC4-5D6E-409C-BE32-E72D297353CC}">
              <c16:uniqueId val="{00000001-A432-4BB5-B874-5F1C6C99A3B1}"/>
            </c:ext>
          </c:extLst>
        </c:ser>
        <c:dLbls>
          <c:showLegendKey val="0"/>
          <c:showVal val="0"/>
          <c:showCatName val="0"/>
          <c:showSerName val="0"/>
          <c:showPercent val="0"/>
          <c:showBubbleSize val="0"/>
        </c:dLbls>
        <c:marker val="1"/>
        <c:smooth val="0"/>
        <c:axId val="130747392"/>
        <c:axId val="130761856"/>
      </c:lineChart>
      <c:dateAx>
        <c:axId val="130747392"/>
        <c:scaling>
          <c:orientation val="minMax"/>
        </c:scaling>
        <c:delete val="1"/>
        <c:axPos val="b"/>
        <c:numFmt formatCode="ge" sourceLinked="1"/>
        <c:majorTickMark val="none"/>
        <c:minorTickMark val="none"/>
        <c:tickLblPos val="none"/>
        <c:crossAx val="130761856"/>
        <c:crosses val="autoZero"/>
        <c:auto val="1"/>
        <c:lblOffset val="100"/>
        <c:baseTimeUnit val="years"/>
      </c:dateAx>
      <c:valAx>
        <c:axId val="13076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74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38.83</c:v>
                </c:pt>
                <c:pt idx="1">
                  <c:v>39.08</c:v>
                </c:pt>
                <c:pt idx="2">
                  <c:v>39.15</c:v>
                </c:pt>
                <c:pt idx="3">
                  <c:v>40.1</c:v>
                </c:pt>
                <c:pt idx="4">
                  <c:v>39.33</c:v>
                </c:pt>
              </c:numCache>
            </c:numRef>
          </c:val>
          <c:extLst xmlns:c16r2="http://schemas.microsoft.com/office/drawing/2015/06/chart">
            <c:ext xmlns:c16="http://schemas.microsoft.com/office/drawing/2014/chart" uri="{C3380CC4-5D6E-409C-BE32-E72D297353CC}">
              <c16:uniqueId val="{00000000-ECB9-4E7D-A3AF-3DA056DCD063}"/>
            </c:ext>
          </c:extLst>
        </c:ser>
        <c:dLbls>
          <c:showLegendKey val="0"/>
          <c:showVal val="0"/>
          <c:showCatName val="0"/>
          <c:showSerName val="0"/>
          <c:showPercent val="0"/>
          <c:showBubbleSize val="0"/>
        </c:dLbls>
        <c:gapWidth val="150"/>
        <c:axId val="132398464"/>
        <c:axId val="132417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50.24</c:v>
                </c:pt>
                <c:pt idx="4">
                  <c:v>49.68</c:v>
                </c:pt>
              </c:numCache>
            </c:numRef>
          </c:val>
          <c:smooth val="0"/>
          <c:extLst xmlns:c16r2="http://schemas.microsoft.com/office/drawing/2015/06/chart">
            <c:ext xmlns:c16="http://schemas.microsoft.com/office/drawing/2014/chart" uri="{C3380CC4-5D6E-409C-BE32-E72D297353CC}">
              <c16:uniqueId val="{00000001-ECB9-4E7D-A3AF-3DA056DCD063}"/>
            </c:ext>
          </c:extLst>
        </c:ser>
        <c:dLbls>
          <c:showLegendKey val="0"/>
          <c:showVal val="0"/>
          <c:showCatName val="0"/>
          <c:showSerName val="0"/>
          <c:showPercent val="0"/>
          <c:showBubbleSize val="0"/>
        </c:dLbls>
        <c:marker val="1"/>
        <c:smooth val="0"/>
        <c:axId val="132398464"/>
        <c:axId val="132417024"/>
      </c:lineChart>
      <c:dateAx>
        <c:axId val="132398464"/>
        <c:scaling>
          <c:orientation val="minMax"/>
        </c:scaling>
        <c:delete val="1"/>
        <c:axPos val="b"/>
        <c:numFmt formatCode="ge" sourceLinked="1"/>
        <c:majorTickMark val="none"/>
        <c:minorTickMark val="none"/>
        <c:tickLblPos val="none"/>
        <c:crossAx val="132417024"/>
        <c:crosses val="autoZero"/>
        <c:auto val="1"/>
        <c:lblOffset val="100"/>
        <c:baseTimeUnit val="years"/>
      </c:dateAx>
      <c:valAx>
        <c:axId val="13241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398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78.040000000000006</c:v>
                </c:pt>
                <c:pt idx="1">
                  <c:v>79.37</c:v>
                </c:pt>
                <c:pt idx="2">
                  <c:v>80.5</c:v>
                </c:pt>
                <c:pt idx="3">
                  <c:v>81.44</c:v>
                </c:pt>
                <c:pt idx="4">
                  <c:v>82.72</c:v>
                </c:pt>
              </c:numCache>
            </c:numRef>
          </c:val>
          <c:extLst xmlns:c16r2="http://schemas.microsoft.com/office/drawing/2015/06/chart">
            <c:ext xmlns:c16="http://schemas.microsoft.com/office/drawing/2014/chart" uri="{C3380CC4-5D6E-409C-BE32-E72D297353CC}">
              <c16:uniqueId val="{00000000-34D3-4DD9-A5E1-DE55C0C7AC25}"/>
            </c:ext>
          </c:extLst>
        </c:ser>
        <c:dLbls>
          <c:showLegendKey val="0"/>
          <c:showVal val="0"/>
          <c:showCatName val="0"/>
          <c:showSerName val="0"/>
          <c:showPercent val="0"/>
          <c:showBubbleSize val="0"/>
        </c:dLbls>
        <c:gapWidth val="150"/>
        <c:axId val="132443520"/>
        <c:axId val="132449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84.17</c:v>
                </c:pt>
                <c:pt idx="4">
                  <c:v>83.35</c:v>
                </c:pt>
              </c:numCache>
            </c:numRef>
          </c:val>
          <c:smooth val="0"/>
          <c:extLst xmlns:c16r2="http://schemas.microsoft.com/office/drawing/2015/06/chart">
            <c:ext xmlns:c16="http://schemas.microsoft.com/office/drawing/2014/chart" uri="{C3380CC4-5D6E-409C-BE32-E72D297353CC}">
              <c16:uniqueId val="{00000001-34D3-4DD9-A5E1-DE55C0C7AC25}"/>
            </c:ext>
          </c:extLst>
        </c:ser>
        <c:dLbls>
          <c:showLegendKey val="0"/>
          <c:showVal val="0"/>
          <c:showCatName val="0"/>
          <c:showSerName val="0"/>
          <c:showPercent val="0"/>
          <c:showBubbleSize val="0"/>
        </c:dLbls>
        <c:marker val="1"/>
        <c:smooth val="0"/>
        <c:axId val="132443520"/>
        <c:axId val="132449792"/>
      </c:lineChart>
      <c:dateAx>
        <c:axId val="132443520"/>
        <c:scaling>
          <c:orientation val="minMax"/>
        </c:scaling>
        <c:delete val="1"/>
        <c:axPos val="b"/>
        <c:numFmt formatCode="ge" sourceLinked="1"/>
        <c:majorTickMark val="none"/>
        <c:minorTickMark val="none"/>
        <c:tickLblPos val="none"/>
        <c:crossAx val="132449792"/>
        <c:crosses val="autoZero"/>
        <c:auto val="1"/>
        <c:lblOffset val="100"/>
        <c:baseTimeUnit val="years"/>
      </c:dateAx>
      <c:valAx>
        <c:axId val="13244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44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51.92</c:v>
                </c:pt>
                <c:pt idx="1">
                  <c:v>52.06</c:v>
                </c:pt>
                <c:pt idx="2">
                  <c:v>98.59</c:v>
                </c:pt>
                <c:pt idx="3">
                  <c:v>97.17</c:v>
                </c:pt>
                <c:pt idx="4">
                  <c:v>96.64</c:v>
                </c:pt>
              </c:numCache>
            </c:numRef>
          </c:val>
          <c:extLst xmlns:c16r2="http://schemas.microsoft.com/office/drawing/2015/06/chart">
            <c:ext xmlns:c16="http://schemas.microsoft.com/office/drawing/2014/chart" uri="{C3380CC4-5D6E-409C-BE32-E72D297353CC}">
              <c16:uniqueId val="{00000000-82A6-4B4E-BA0D-98E4D98C7155}"/>
            </c:ext>
          </c:extLst>
        </c:ser>
        <c:dLbls>
          <c:showLegendKey val="0"/>
          <c:showVal val="0"/>
          <c:showCatName val="0"/>
          <c:showSerName val="0"/>
          <c:showPercent val="0"/>
          <c:showBubbleSize val="0"/>
        </c:dLbls>
        <c:gapWidth val="150"/>
        <c:axId val="130796928"/>
        <c:axId val="130799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2A6-4B4E-BA0D-98E4D98C7155}"/>
            </c:ext>
          </c:extLst>
        </c:ser>
        <c:dLbls>
          <c:showLegendKey val="0"/>
          <c:showVal val="0"/>
          <c:showCatName val="0"/>
          <c:showSerName val="0"/>
          <c:showPercent val="0"/>
          <c:showBubbleSize val="0"/>
        </c:dLbls>
        <c:marker val="1"/>
        <c:smooth val="0"/>
        <c:axId val="130796928"/>
        <c:axId val="130799104"/>
      </c:lineChart>
      <c:dateAx>
        <c:axId val="130796928"/>
        <c:scaling>
          <c:orientation val="minMax"/>
        </c:scaling>
        <c:delete val="1"/>
        <c:axPos val="b"/>
        <c:numFmt formatCode="ge" sourceLinked="1"/>
        <c:majorTickMark val="none"/>
        <c:minorTickMark val="none"/>
        <c:tickLblPos val="none"/>
        <c:crossAx val="130799104"/>
        <c:crosses val="autoZero"/>
        <c:auto val="1"/>
        <c:lblOffset val="100"/>
        <c:baseTimeUnit val="years"/>
      </c:dateAx>
      <c:valAx>
        <c:axId val="13079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79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727-40C3-954F-2A44455CC86D}"/>
            </c:ext>
          </c:extLst>
        </c:ser>
        <c:dLbls>
          <c:showLegendKey val="0"/>
          <c:showVal val="0"/>
          <c:showCatName val="0"/>
          <c:showSerName val="0"/>
          <c:showPercent val="0"/>
          <c:showBubbleSize val="0"/>
        </c:dLbls>
        <c:gapWidth val="150"/>
        <c:axId val="131062016"/>
        <c:axId val="13094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727-40C3-954F-2A44455CC86D}"/>
            </c:ext>
          </c:extLst>
        </c:ser>
        <c:dLbls>
          <c:showLegendKey val="0"/>
          <c:showVal val="0"/>
          <c:showCatName val="0"/>
          <c:showSerName val="0"/>
          <c:showPercent val="0"/>
          <c:showBubbleSize val="0"/>
        </c:dLbls>
        <c:marker val="1"/>
        <c:smooth val="0"/>
        <c:axId val="131062016"/>
        <c:axId val="130940928"/>
      </c:lineChart>
      <c:dateAx>
        <c:axId val="131062016"/>
        <c:scaling>
          <c:orientation val="minMax"/>
        </c:scaling>
        <c:delete val="1"/>
        <c:axPos val="b"/>
        <c:numFmt formatCode="ge" sourceLinked="1"/>
        <c:majorTickMark val="none"/>
        <c:minorTickMark val="none"/>
        <c:tickLblPos val="none"/>
        <c:crossAx val="130940928"/>
        <c:crosses val="autoZero"/>
        <c:auto val="1"/>
        <c:lblOffset val="100"/>
        <c:baseTimeUnit val="years"/>
      </c:dateAx>
      <c:valAx>
        <c:axId val="13094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06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650-44A0-9C59-B65EA0C2D952}"/>
            </c:ext>
          </c:extLst>
        </c:ser>
        <c:dLbls>
          <c:showLegendKey val="0"/>
          <c:showVal val="0"/>
          <c:showCatName val="0"/>
          <c:showSerName val="0"/>
          <c:showPercent val="0"/>
          <c:showBubbleSize val="0"/>
        </c:dLbls>
        <c:gapWidth val="150"/>
        <c:axId val="130971520"/>
        <c:axId val="13097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650-44A0-9C59-B65EA0C2D952}"/>
            </c:ext>
          </c:extLst>
        </c:ser>
        <c:dLbls>
          <c:showLegendKey val="0"/>
          <c:showVal val="0"/>
          <c:showCatName val="0"/>
          <c:showSerName val="0"/>
          <c:showPercent val="0"/>
          <c:showBubbleSize val="0"/>
        </c:dLbls>
        <c:marker val="1"/>
        <c:smooth val="0"/>
        <c:axId val="130971520"/>
        <c:axId val="130973696"/>
      </c:lineChart>
      <c:dateAx>
        <c:axId val="130971520"/>
        <c:scaling>
          <c:orientation val="minMax"/>
        </c:scaling>
        <c:delete val="1"/>
        <c:axPos val="b"/>
        <c:numFmt formatCode="ge" sourceLinked="1"/>
        <c:majorTickMark val="none"/>
        <c:minorTickMark val="none"/>
        <c:tickLblPos val="none"/>
        <c:crossAx val="130973696"/>
        <c:crosses val="autoZero"/>
        <c:auto val="1"/>
        <c:lblOffset val="100"/>
        <c:baseTimeUnit val="years"/>
      </c:dateAx>
      <c:valAx>
        <c:axId val="13097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97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87A-41CB-9173-40E8311E9620}"/>
            </c:ext>
          </c:extLst>
        </c:ser>
        <c:dLbls>
          <c:showLegendKey val="0"/>
          <c:showVal val="0"/>
          <c:showCatName val="0"/>
          <c:showSerName val="0"/>
          <c:showPercent val="0"/>
          <c:showBubbleSize val="0"/>
        </c:dLbls>
        <c:gapWidth val="150"/>
        <c:axId val="132057728"/>
        <c:axId val="132076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87A-41CB-9173-40E8311E9620}"/>
            </c:ext>
          </c:extLst>
        </c:ser>
        <c:dLbls>
          <c:showLegendKey val="0"/>
          <c:showVal val="0"/>
          <c:showCatName val="0"/>
          <c:showSerName val="0"/>
          <c:showPercent val="0"/>
          <c:showBubbleSize val="0"/>
        </c:dLbls>
        <c:marker val="1"/>
        <c:smooth val="0"/>
        <c:axId val="132057728"/>
        <c:axId val="132076288"/>
      </c:lineChart>
      <c:dateAx>
        <c:axId val="132057728"/>
        <c:scaling>
          <c:orientation val="minMax"/>
        </c:scaling>
        <c:delete val="1"/>
        <c:axPos val="b"/>
        <c:numFmt formatCode="ge" sourceLinked="1"/>
        <c:majorTickMark val="none"/>
        <c:minorTickMark val="none"/>
        <c:tickLblPos val="none"/>
        <c:crossAx val="132076288"/>
        <c:crosses val="autoZero"/>
        <c:auto val="1"/>
        <c:lblOffset val="100"/>
        <c:baseTimeUnit val="years"/>
      </c:dateAx>
      <c:valAx>
        <c:axId val="13207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0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95A-456B-AE49-5A1741A9DD57}"/>
            </c:ext>
          </c:extLst>
        </c:ser>
        <c:dLbls>
          <c:showLegendKey val="0"/>
          <c:showVal val="0"/>
          <c:showCatName val="0"/>
          <c:showSerName val="0"/>
          <c:showPercent val="0"/>
          <c:showBubbleSize val="0"/>
        </c:dLbls>
        <c:gapWidth val="150"/>
        <c:axId val="132097920"/>
        <c:axId val="132108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95A-456B-AE49-5A1741A9DD57}"/>
            </c:ext>
          </c:extLst>
        </c:ser>
        <c:dLbls>
          <c:showLegendKey val="0"/>
          <c:showVal val="0"/>
          <c:showCatName val="0"/>
          <c:showSerName val="0"/>
          <c:showPercent val="0"/>
          <c:showBubbleSize val="0"/>
        </c:dLbls>
        <c:marker val="1"/>
        <c:smooth val="0"/>
        <c:axId val="132097920"/>
        <c:axId val="132108288"/>
      </c:lineChart>
      <c:dateAx>
        <c:axId val="132097920"/>
        <c:scaling>
          <c:orientation val="minMax"/>
        </c:scaling>
        <c:delete val="1"/>
        <c:axPos val="b"/>
        <c:numFmt formatCode="ge" sourceLinked="1"/>
        <c:majorTickMark val="none"/>
        <c:minorTickMark val="none"/>
        <c:tickLblPos val="none"/>
        <c:crossAx val="132108288"/>
        <c:crosses val="autoZero"/>
        <c:auto val="1"/>
        <c:lblOffset val="100"/>
        <c:baseTimeUnit val="years"/>
      </c:dateAx>
      <c:valAx>
        <c:axId val="13210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09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2415.14</c:v>
                </c:pt>
                <c:pt idx="1">
                  <c:v>2793.27</c:v>
                </c:pt>
                <c:pt idx="2">
                  <c:v>2602.4899999999998</c:v>
                </c:pt>
                <c:pt idx="3">
                  <c:v>2557.0500000000002</c:v>
                </c:pt>
                <c:pt idx="4">
                  <c:v>2354.3200000000002</c:v>
                </c:pt>
              </c:numCache>
            </c:numRef>
          </c:val>
          <c:extLst xmlns:c16r2="http://schemas.microsoft.com/office/drawing/2015/06/chart">
            <c:ext xmlns:c16="http://schemas.microsoft.com/office/drawing/2014/chart" uri="{C3380CC4-5D6E-409C-BE32-E72D297353CC}">
              <c16:uniqueId val="{00000000-3E4D-46D0-91DB-E237D66EF681}"/>
            </c:ext>
          </c:extLst>
        </c:ser>
        <c:dLbls>
          <c:showLegendKey val="0"/>
          <c:showVal val="0"/>
          <c:showCatName val="0"/>
          <c:showSerName val="0"/>
          <c:showPercent val="0"/>
          <c:showBubbleSize val="0"/>
        </c:dLbls>
        <c:gapWidth val="150"/>
        <c:axId val="132139264"/>
        <c:axId val="132145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1124.26</c:v>
                </c:pt>
                <c:pt idx="4">
                  <c:v>1048.23</c:v>
                </c:pt>
              </c:numCache>
            </c:numRef>
          </c:val>
          <c:smooth val="0"/>
          <c:extLst xmlns:c16r2="http://schemas.microsoft.com/office/drawing/2015/06/chart">
            <c:ext xmlns:c16="http://schemas.microsoft.com/office/drawing/2014/chart" uri="{C3380CC4-5D6E-409C-BE32-E72D297353CC}">
              <c16:uniqueId val="{00000001-3E4D-46D0-91DB-E237D66EF681}"/>
            </c:ext>
          </c:extLst>
        </c:ser>
        <c:dLbls>
          <c:showLegendKey val="0"/>
          <c:showVal val="0"/>
          <c:showCatName val="0"/>
          <c:showSerName val="0"/>
          <c:showPercent val="0"/>
          <c:showBubbleSize val="0"/>
        </c:dLbls>
        <c:marker val="1"/>
        <c:smooth val="0"/>
        <c:axId val="132139264"/>
        <c:axId val="132145536"/>
      </c:lineChart>
      <c:dateAx>
        <c:axId val="132139264"/>
        <c:scaling>
          <c:orientation val="minMax"/>
        </c:scaling>
        <c:delete val="1"/>
        <c:axPos val="b"/>
        <c:numFmt formatCode="ge" sourceLinked="1"/>
        <c:majorTickMark val="none"/>
        <c:minorTickMark val="none"/>
        <c:tickLblPos val="none"/>
        <c:crossAx val="132145536"/>
        <c:crosses val="autoZero"/>
        <c:auto val="1"/>
        <c:lblOffset val="100"/>
        <c:baseTimeUnit val="years"/>
      </c:dateAx>
      <c:valAx>
        <c:axId val="13214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37.31</c:v>
                </c:pt>
                <c:pt idx="1">
                  <c:v>37.35</c:v>
                </c:pt>
                <c:pt idx="2">
                  <c:v>91</c:v>
                </c:pt>
                <c:pt idx="3">
                  <c:v>91.22</c:v>
                </c:pt>
                <c:pt idx="4">
                  <c:v>100</c:v>
                </c:pt>
              </c:numCache>
            </c:numRef>
          </c:val>
          <c:extLst xmlns:c16r2="http://schemas.microsoft.com/office/drawing/2015/06/chart">
            <c:ext xmlns:c16="http://schemas.microsoft.com/office/drawing/2014/chart" uri="{C3380CC4-5D6E-409C-BE32-E72D297353CC}">
              <c16:uniqueId val="{00000000-828A-4278-90A1-89BBC5674F29}"/>
            </c:ext>
          </c:extLst>
        </c:ser>
        <c:dLbls>
          <c:showLegendKey val="0"/>
          <c:showVal val="0"/>
          <c:showCatName val="0"/>
          <c:showSerName val="0"/>
          <c:showPercent val="0"/>
          <c:showBubbleSize val="0"/>
        </c:dLbls>
        <c:gapWidth val="150"/>
        <c:axId val="132184704"/>
        <c:axId val="132322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80.58</c:v>
                </c:pt>
                <c:pt idx="4">
                  <c:v>78.92</c:v>
                </c:pt>
              </c:numCache>
            </c:numRef>
          </c:val>
          <c:smooth val="0"/>
          <c:extLst xmlns:c16r2="http://schemas.microsoft.com/office/drawing/2015/06/chart">
            <c:ext xmlns:c16="http://schemas.microsoft.com/office/drawing/2014/chart" uri="{C3380CC4-5D6E-409C-BE32-E72D297353CC}">
              <c16:uniqueId val="{00000001-828A-4278-90A1-89BBC5674F29}"/>
            </c:ext>
          </c:extLst>
        </c:ser>
        <c:dLbls>
          <c:showLegendKey val="0"/>
          <c:showVal val="0"/>
          <c:showCatName val="0"/>
          <c:showSerName val="0"/>
          <c:showPercent val="0"/>
          <c:showBubbleSize val="0"/>
        </c:dLbls>
        <c:marker val="1"/>
        <c:smooth val="0"/>
        <c:axId val="132184704"/>
        <c:axId val="132322048"/>
      </c:lineChart>
      <c:dateAx>
        <c:axId val="132184704"/>
        <c:scaling>
          <c:orientation val="minMax"/>
        </c:scaling>
        <c:delete val="1"/>
        <c:axPos val="b"/>
        <c:numFmt formatCode="ge" sourceLinked="1"/>
        <c:majorTickMark val="none"/>
        <c:minorTickMark val="none"/>
        <c:tickLblPos val="none"/>
        <c:crossAx val="132322048"/>
        <c:crosses val="autoZero"/>
        <c:auto val="1"/>
        <c:lblOffset val="100"/>
        <c:baseTimeUnit val="years"/>
      </c:dateAx>
      <c:valAx>
        <c:axId val="132322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8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513.41</c:v>
                </c:pt>
                <c:pt idx="1">
                  <c:v>515.19000000000005</c:v>
                </c:pt>
                <c:pt idx="2">
                  <c:v>209.41</c:v>
                </c:pt>
                <c:pt idx="3">
                  <c:v>210.07</c:v>
                </c:pt>
                <c:pt idx="4">
                  <c:v>191.54</c:v>
                </c:pt>
              </c:numCache>
            </c:numRef>
          </c:val>
          <c:extLst xmlns:c16r2="http://schemas.microsoft.com/office/drawing/2015/06/chart">
            <c:ext xmlns:c16="http://schemas.microsoft.com/office/drawing/2014/chart" uri="{C3380CC4-5D6E-409C-BE32-E72D297353CC}">
              <c16:uniqueId val="{00000000-C5DA-4C9C-AEE7-97546A156911}"/>
            </c:ext>
          </c:extLst>
        </c:ser>
        <c:dLbls>
          <c:showLegendKey val="0"/>
          <c:showVal val="0"/>
          <c:showCatName val="0"/>
          <c:showSerName val="0"/>
          <c:showPercent val="0"/>
          <c:showBubbleSize val="0"/>
        </c:dLbls>
        <c:gapWidth val="150"/>
        <c:axId val="132344832"/>
        <c:axId val="132359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216.21</c:v>
                </c:pt>
                <c:pt idx="4">
                  <c:v>220.31</c:v>
                </c:pt>
              </c:numCache>
            </c:numRef>
          </c:val>
          <c:smooth val="0"/>
          <c:extLst xmlns:c16r2="http://schemas.microsoft.com/office/drawing/2015/06/chart">
            <c:ext xmlns:c16="http://schemas.microsoft.com/office/drawing/2014/chart" uri="{C3380CC4-5D6E-409C-BE32-E72D297353CC}">
              <c16:uniqueId val="{00000001-C5DA-4C9C-AEE7-97546A156911}"/>
            </c:ext>
          </c:extLst>
        </c:ser>
        <c:dLbls>
          <c:showLegendKey val="0"/>
          <c:showVal val="0"/>
          <c:showCatName val="0"/>
          <c:showSerName val="0"/>
          <c:showPercent val="0"/>
          <c:showBubbleSize val="0"/>
        </c:dLbls>
        <c:marker val="1"/>
        <c:smooth val="0"/>
        <c:axId val="132344832"/>
        <c:axId val="132359296"/>
      </c:lineChart>
      <c:dateAx>
        <c:axId val="132344832"/>
        <c:scaling>
          <c:orientation val="minMax"/>
        </c:scaling>
        <c:delete val="1"/>
        <c:axPos val="b"/>
        <c:numFmt formatCode="ge" sourceLinked="1"/>
        <c:majorTickMark val="none"/>
        <c:minorTickMark val="none"/>
        <c:tickLblPos val="none"/>
        <c:crossAx val="132359296"/>
        <c:crosses val="autoZero"/>
        <c:auto val="1"/>
        <c:lblOffset val="100"/>
        <c:baseTimeUnit val="years"/>
      </c:dateAx>
      <c:valAx>
        <c:axId val="13235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34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4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遊佐町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tr">
        <f>データ!$M$6</f>
        <v>非設置</v>
      </c>
      <c r="AE8" s="49"/>
      <c r="AF8" s="49"/>
      <c r="AG8" s="49"/>
      <c r="AH8" s="49"/>
      <c r="AI8" s="49"/>
      <c r="AJ8" s="49"/>
      <c r="AK8" s="3"/>
      <c r="AL8" s="50">
        <f>データ!S6</f>
        <v>13921</v>
      </c>
      <c r="AM8" s="50"/>
      <c r="AN8" s="50"/>
      <c r="AO8" s="50"/>
      <c r="AP8" s="50"/>
      <c r="AQ8" s="50"/>
      <c r="AR8" s="50"/>
      <c r="AS8" s="50"/>
      <c r="AT8" s="45">
        <f>データ!T6</f>
        <v>208.39</v>
      </c>
      <c r="AU8" s="45"/>
      <c r="AV8" s="45"/>
      <c r="AW8" s="45"/>
      <c r="AX8" s="45"/>
      <c r="AY8" s="45"/>
      <c r="AZ8" s="45"/>
      <c r="BA8" s="45"/>
      <c r="BB8" s="45">
        <f>データ!U6</f>
        <v>66.8</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44.24</v>
      </c>
      <c r="Q10" s="45"/>
      <c r="R10" s="45"/>
      <c r="S10" s="45"/>
      <c r="T10" s="45"/>
      <c r="U10" s="45"/>
      <c r="V10" s="45"/>
      <c r="W10" s="45">
        <f>データ!Q6</f>
        <v>93.75</v>
      </c>
      <c r="X10" s="45"/>
      <c r="Y10" s="45"/>
      <c r="Z10" s="45"/>
      <c r="AA10" s="45"/>
      <c r="AB10" s="45"/>
      <c r="AC10" s="45"/>
      <c r="AD10" s="50">
        <f>データ!R6</f>
        <v>3672</v>
      </c>
      <c r="AE10" s="50"/>
      <c r="AF10" s="50"/>
      <c r="AG10" s="50"/>
      <c r="AH10" s="50"/>
      <c r="AI10" s="50"/>
      <c r="AJ10" s="50"/>
      <c r="AK10" s="2"/>
      <c r="AL10" s="50">
        <f>データ!V6</f>
        <v>6129</v>
      </c>
      <c r="AM10" s="50"/>
      <c r="AN10" s="50"/>
      <c r="AO10" s="50"/>
      <c r="AP10" s="50"/>
      <c r="AQ10" s="50"/>
      <c r="AR10" s="50"/>
      <c r="AS10" s="50"/>
      <c r="AT10" s="45">
        <f>データ!W6</f>
        <v>3.44</v>
      </c>
      <c r="AU10" s="45"/>
      <c r="AV10" s="45"/>
      <c r="AW10" s="45"/>
      <c r="AX10" s="45"/>
      <c r="AY10" s="45"/>
      <c r="AZ10" s="45"/>
      <c r="BA10" s="45"/>
      <c r="BB10" s="45">
        <f>データ!X6</f>
        <v>1781.69</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44</v>
      </c>
      <c r="O86" s="26" t="str">
        <f>データ!EO6</f>
        <v>【0.23】</v>
      </c>
    </row>
  </sheetData>
  <sheetProtection algorithmName="SHA-512" hashValue="NrRJ4tlgHGJOiXkBRnrOkXADJKXNIl721FrJD8Zw8UBzdUDkeL+JSt/YuHvx3pl+LjHm393zst6BiNWo80JRTw==" saltValue="jc4tNGoIWPe/M69XI6AkC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64611</v>
      </c>
      <c r="D6" s="33">
        <f t="shared" si="3"/>
        <v>47</v>
      </c>
      <c r="E6" s="33">
        <f t="shared" si="3"/>
        <v>17</v>
      </c>
      <c r="F6" s="33">
        <f t="shared" si="3"/>
        <v>1</v>
      </c>
      <c r="G6" s="33">
        <f t="shared" si="3"/>
        <v>0</v>
      </c>
      <c r="H6" s="33" t="str">
        <f t="shared" si="3"/>
        <v>山形県　遊佐町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44.24</v>
      </c>
      <c r="Q6" s="34">
        <f t="shared" si="3"/>
        <v>93.75</v>
      </c>
      <c r="R6" s="34">
        <f t="shared" si="3"/>
        <v>3672</v>
      </c>
      <c r="S6" s="34">
        <f t="shared" si="3"/>
        <v>13921</v>
      </c>
      <c r="T6" s="34">
        <f t="shared" si="3"/>
        <v>208.39</v>
      </c>
      <c r="U6" s="34">
        <f t="shared" si="3"/>
        <v>66.8</v>
      </c>
      <c r="V6" s="34">
        <f t="shared" si="3"/>
        <v>6129</v>
      </c>
      <c r="W6" s="34">
        <f t="shared" si="3"/>
        <v>3.44</v>
      </c>
      <c r="X6" s="34">
        <f t="shared" si="3"/>
        <v>1781.69</v>
      </c>
      <c r="Y6" s="35">
        <f>IF(Y7="",NA(),Y7)</f>
        <v>51.92</v>
      </c>
      <c r="Z6" s="35">
        <f t="shared" ref="Z6:AH6" si="4">IF(Z7="",NA(),Z7)</f>
        <v>52.06</v>
      </c>
      <c r="AA6" s="35">
        <f t="shared" si="4"/>
        <v>98.59</v>
      </c>
      <c r="AB6" s="35">
        <f t="shared" si="4"/>
        <v>97.17</v>
      </c>
      <c r="AC6" s="35">
        <f t="shared" si="4"/>
        <v>96.64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2415.14</v>
      </c>
      <c r="BG6" s="35">
        <f t="shared" ref="BG6:BO6" si="7">IF(BG7="",NA(),BG7)</f>
        <v>2793.27</v>
      </c>
      <c r="BH6" s="35">
        <f t="shared" si="7"/>
        <v>2602.4899999999998</v>
      </c>
      <c r="BI6" s="35">
        <f t="shared" si="7"/>
        <v>2557.0500000000002</v>
      </c>
      <c r="BJ6" s="35">
        <f t="shared" si="7"/>
        <v>2354.3200000000002</v>
      </c>
      <c r="BK6" s="35">
        <f t="shared" si="7"/>
        <v>1203.71</v>
      </c>
      <c r="BL6" s="35">
        <f t="shared" si="7"/>
        <v>1162.3599999999999</v>
      </c>
      <c r="BM6" s="35">
        <f t="shared" si="7"/>
        <v>1047.6500000000001</v>
      </c>
      <c r="BN6" s="35">
        <f t="shared" si="7"/>
        <v>1124.26</v>
      </c>
      <c r="BO6" s="35">
        <f t="shared" si="7"/>
        <v>1048.23</v>
      </c>
      <c r="BP6" s="34" t="str">
        <f>IF(BP7="","",IF(BP7="-","【-】","【"&amp;SUBSTITUTE(TEXT(BP7,"#,##0.00"),"-","△")&amp;"】"))</f>
        <v>【682.78】</v>
      </c>
      <c r="BQ6" s="35">
        <f>IF(BQ7="",NA(),BQ7)</f>
        <v>37.31</v>
      </c>
      <c r="BR6" s="35">
        <f t="shared" ref="BR6:BZ6" si="8">IF(BR7="",NA(),BR7)</f>
        <v>37.35</v>
      </c>
      <c r="BS6" s="35">
        <f t="shared" si="8"/>
        <v>91</v>
      </c>
      <c r="BT6" s="35">
        <f t="shared" si="8"/>
        <v>91.22</v>
      </c>
      <c r="BU6" s="35">
        <f t="shared" si="8"/>
        <v>100</v>
      </c>
      <c r="BV6" s="35">
        <f t="shared" si="8"/>
        <v>69.739999999999995</v>
      </c>
      <c r="BW6" s="35">
        <f t="shared" si="8"/>
        <v>68.209999999999994</v>
      </c>
      <c r="BX6" s="35">
        <f t="shared" si="8"/>
        <v>74.040000000000006</v>
      </c>
      <c r="BY6" s="35">
        <f t="shared" si="8"/>
        <v>80.58</v>
      </c>
      <c r="BZ6" s="35">
        <f t="shared" si="8"/>
        <v>78.92</v>
      </c>
      <c r="CA6" s="34" t="str">
        <f>IF(CA7="","",IF(CA7="-","【-】","【"&amp;SUBSTITUTE(TEXT(CA7,"#,##0.00"),"-","△")&amp;"】"))</f>
        <v>【100.91】</v>
      </c>
      <c r="CB6" s="35">
        <f>IF(CB7="",NA(),CB7)</f>
        <v>513.41</v>
      </c>
      <c r="CC6" s="35">
        <f t="shared" ref="CC6:CK6" si="9">IF(CC7="",NA(),CC7)</f>
        <v>515.19000000000005</v>
      </c>
      <c r="CD6" s="35">
        <f t="shared" si="9"/>
        <v>209.41</v>
      </c>
      <c r="CE6" s="35">
        <f t="shared" si="9"/>
        <v>210.07</v>
      </c>
      <c r="CF6" s="35">
        <f t="shared" si="9"/>
        <v>191.54</v>
      </c>
      <c r="CG6" s="35">
        <f t="shared" si="9"/>
        <v>248.89</v>
      </c>
      <c r="CH6" s="35">
        <f t="shared" si="9"/>
        <v>250.84</v>
      </c>
      <c r="CI6" s="35">
        <f t="shared" si="9"/>
        <v>235.61</v>
      </c>
      <c r="CJ6" s="35">
        <f t="shared" si="9"/>
        <v>216.21</v>
      </c>
      <c r="CK6" s="35">
        <f t="shared" si="9"/>
        <v>220.31</v>
      </c>
      <c r="CL6" s="34" t="str">
        <f>IF(CL7="","",IF(CL7="-","【-】","【"&amp;SUBSTITUTE(TEXT(CL7,"#,##0.00"),"-","△")&amp;"】"))</f>
        <v>【136.86】</v>
      </c>
      <c r="CM6" s="35">
        <f>IF(CM7="",NA(),CM7)</f>
        <v>38.83</v>
      </c>
      <c r="CN6" s="35">
        <f t="shared" ref="CN6:CV6" si="10">IF(CN7="",NA(),CN7)</f>
        <v>39.08</v>
      </c>
      <c r="CO6" s="35">
        <f t="shared" si="10"/>
        <v>39.15</v>
      </c>
      <c r="CP6" s="35">
        <f t="shared" si="10"/>
        <v>40.1</v>
      </c>
      <c r="CQ6" s="35">
        <f t="shared" si="10"/>
        <v>39.33</v>
      </c>
      <c r="CR6" s="35">
        <f t="shared" si="10"/>
        <v>49.89</v>
      </c>
      <c r="CS6" s="35">
        <f t="shared" si="10"/>
        <v>49.39</v>
      </c>
      <c r="CT6" s="35">
        <f t="shared" si="10"/>
        <v>49.25</v>
      </c>
      <c r="CU6" s="35">
        <f t="shared" si="10"/>
        <v>50.24</v>
      </c>
      <c r="CV6" s="35">
        <f t="shared" si="10"/>
        <v>49.68</v>
      </c>
      <c r="CW6" s="34" t="str">
        <f>IF(CW7="","",IF(CW7="-","【-】","【"&amp;SUBSTITUTE(TEXT(CW7,"#,##0.00"),"-","△")&amp;"】"))</f>
        <v>【58.98】</v>
      </c>
      <c r="CX6" s="35">
        <f>IF(CX7="",NA(),CX7)</f>
        <v>78.040000000000006</v>
      </c>
      <c r="CY6" s="35">
        <f t="shared" ref="CY6:DG6" si="11">IF(CY7="",NA(),CY7)</f>
        <v>79.37</v>
      </c>
      <c r="CZ6" s="35">
        <f t="shared" si="11"/>
        <v>80.5</v>
      </c>
      <c r="DA6" s="35">
        <f t="shared" si="11"/>
        <v>81.44</v>
      </c>
      <c r="DB6" s="35">
        <f t="shared" si="11"/>
        <v>82.72</v>
      </c>
      <c r="DC6" s="35">
        <f t="shared" si="11"/>
        <v>84.73</v>
      </c>
      <c r="DD6" s="35">
        <f t="shared" si="11"/>
        <v>83.96</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0.15</v>
      </c>
      <c r="EL6" s="35">
        <f t="shared" si="14"/>
        <v>0.1</v>
      </c>
      <c r="EM6" s="35">
        <f t="shared" si="14"/>
        <v>0.13</v>
      </c>
      <c r="EN6" s="35">
        <f t="shared" si="14"/>
        <v>0.12</v>
      </c>
      <c r="EO6" s="34" t="str">
        <f>IF(EO7="","",IF(EO7="-","【-】","【"&amp;SUBSTITUTE(TEXT(EO7,"#,##0.00"),"-","△")&amp;"】"))</f>
        <v>【0.23】</v>
      </c>
    </row>
    <row r="7" spans="1:145" s="36" customFormat="1" x14ac:dyDescent="0.15">
      <c r="A7" s="28"/>
      <c r="B7" s="37">
        <v>2018</v>
      </c>
      <c r="C7" s="37">
        <v>64611</v>
      </c>
      <c r="D7" s="37">
        <v>47</v>
      </c>
      <c r="E7" s="37">
        <v>17</v>
      </c>
      <c r="F7" s="37">
        <v>1</v>
      </c>
      <c r="G7" s="37">
        <v>0</v>
      </c>
      <c r="H7" s="37" t="s">
        <v>98</v>
      </c>
      <c r="I7" s="37" t="s">
        <v>99</v>
      </c>
      <c r="J7" s="37" t="s">
        <v>100</v>
      </c>
      <c r="K7" s="37" t="s">
        <v>101</v>
      </c>
      <c r="L7" s="37" t="s">
        <v>102</v>
      </c>
      <c r="M7" s="37" t="s">
        <v>103</v>
      </c>
      <c r="N7" s="38" t="s">
        <v>104</v>
      </c>
      <c r="O7" s="38" t="s">
        <v>105</v>
      </c>
      <c r="P7" s="38">
        <v>44.24</v>
      </c>
      <c r="Q7" s="38">
        <v>93.75</v>
      </c>
      <c r="R7" s="38">
        <v>3672</v>
      </c>
      <c r="S7" s="38">
        <v>13921</v>
      </c>
      <c r="T7" s="38">
        <v>208.39</v>
      </c>
      <c r="U7" s="38">
        <v>66.8</v>
      </c>
      <c r="V7" s="38">
        <v>6129</v>
      </c>
      <c r="W7" s="38">
        <v>3.44</v>
      </c>
      <c r="X7" s="38">
        <v>1781.69</v>
      </c>
      <c r="Y7" s="38">
        <v>51.92</v>
      </c>
      <c r="Z7" s="38">
        <v>52.06</v>
      </c>
      <c r="AA7" s="38">
        <v>98.59</v>
      </c>
      <c r="AB7" s="38">
        <v>97.17</v>
      </c>
      <c r="AC7" s="38">
        <v>96.64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2415.14</v>
      </c>
      <c r="BG7" s="38">
        <v>2793.27</v>
      </c>
      <c r="BH7" s="38">
        <v>2602.4899999999998</v>
      </c>
      <c r="BI7" s="38">
        <v>2557.0500000000002</v>
      </c>
      <c r="BJ7" s="38">
        <v>2354.3200000000002</v>
      </c>
      <c r="BK7" s="38">
        <v>1203.71</v>
      </c>
      <c r="BL7" s="38">
        <v>1162.3599999999999</v>
      </c>
      <c r="BM7" s="38">
        <v>1047.6500000000001</v>
      </c>
      <c r="BN7" s="38">
        <v>1124.26</v>
      </c>
      <c r="BO7" s="38">
        <v>1048.23</v>
      </c>
      <c r="BP7" s="38">
        <v>682.78</v>
      </c>
      <c r="BQ7" s="38">
        <v>37.31</v>
      </c>
      <c r="BR7" s="38">
        <v>37.35</v>
      </c>
      <c r="BS7" s="38">
        <v>91</v>
      </c>
      <c r="BT7" s="38">
        <v>91.22</v>
      </c>
      <c r="BU7" s="38">
        <v>100</v>
      </c>
      <c r="BV7" s="38">
        <v>69.739999999999995</v>
      </c>
      <c r="BW7" s="38">
        <v>68.209999999999994</v>
      </c>
      <c r="BX7" s="38">
        <v>74.040000000000006</v>
      </c>
      <c r="BY7" s="38">
        <v>80.58</v>
      </c>
      <c r="BZ7" s="38">
        <v>78.92</v>
      </c>
      <c r="CA7" s="38">
        <v>100.91</v>
      </c>
      <c r="CB7" s="38">
        <v>513.41</v>
      </c>
      <c r="CC7" s="38">
        <v>515.19000000000005</v>
      </c>
      <c r="CD7" s="38">
        <v>209.41</v>
      </c>
      <c r="CE7" s="38">
        <v>210.07</v>
      </c>
      <c r="CF7" s="38">
        <v>191.54</v>
      </c>
      <c r="CG7" s="38">
        <v>248.89</v>
      </c>
      <c r="CH7" s="38">
        <v>250.84</v>
      </c>
      <c r="CI7" s="38">
        <v>235.61</v>
      </c>
      <c r="CJ7" s="38">
        <v>216.21</v>
      </c>
      <c r="CK7" s="38">
        <v>220.31</v>
      </c>
      <c r="CL7" s="38">
        <v>136.86000000000001</v>
      </c>
      <c r="CM7" s="38">
        <v>38.83</v>
      </c>
      <c r="CN7" s="38">
        <v>39.08</v>
      </c>
      <c r="CO7" s="38">
        <v>39.15</v>
      </c>
      <c r="CP7" s="38">
        <v>40.1</v>
      </c>
      <c r="CQ7" s="38">
        <v>39.33</v>
      </c>
      <c r="CR7" s="38">
        <v>49.89</v>
      </c>
      <c r="CS7" s="38">
        <v>49.39</v>
      </c>
      <c r="CT7" s="38">
        <v>49.25</v>
      </c>
      <c r="CU7" s="38">
        <v>50.24</v>
      </c>
      <c r="CV7" s="38">
        <v>49.68</v>
      </c>
      <c r="CW7" s="38">
        <v>58.98</v>
      </c>
      <c r="CX7" s="38">
        <v>78.040000000000006</v>
      </c>
      <c r="CY7" s="38">
        <v>79.37</v>
      </c>
      <c r="CZ7" s="38">
        <v>80.5</v>
      </c>
      <c r="DA7" s="38">
        <v>81.44</v>
      </c>
      <c r="DB7" s="38">
        <v>82.72</v>
      </c>
      <c r="DC7" s="38">
        <v>84.73</v>
      </c>
      <c r="DD7" s="38">
        <v>83.96</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0.15</v>
      </c>
      <c r="EL7" s="38">
        <v>0.1</v>
      </c>
      <c r="EM7" s="38">
        <v>0.13</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tukasa_takahashi</cp:lastModifiedBy>
  <dcterms:created xsi:type="dcterms:W3CDTF">2019-12-05T05:01:31Z</dcterms:created>
  <dcterms:modified xsi:type="dcterms:W3CDTF">2020-01-16T02:34:46Z</dcterms:modified>
  <cp:category/>
</cp:coreProperties>
</file>