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ishikawasv1\共有\07建設水道課\11管理係\管理係 (荒木)\８.下水道事業特別会計等\下水,農集排関係\経営戦略\下水道\【下水道・農集排】2016経営比較分析表\"/>
    </mc:Choice>
  </mc:AlternateContent>
  <workbookProtection workbookPassword="B319" lockStructure="1"/>
  <bookViews>
    <workbookView xWindow="0" yWindow="0" windowWidth="24000" windowHeight="9210"/>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BB8" i="4" s="1"/>
  <c r="T6" i="5"/>
  <c r="S6" i="5"/>
  <c r="R6" i="5"/>
  <c r="Q6" i="5"/>
  <c r="W10" i="4" s="1"/>
  <c r="P6" i="5"/>
  <c r="O6" i="5"/>
  <c r="N6" i="5"/>
  <c r="M6" i="5"/>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J86" i="4"/>
  <c r="I86" i="4"/>
  <c r="H86" i="4"/>
  <c r="E86" i="4"/>
  <c r="BB10" i="4"/>
  <c r="AT10" i="4"/>
  <c r="AL10" i="4"/>
  <c r="AD10" i="4"/>
  <c r="P10" i="4"/>
  <c r="I10" i="4"/>
  <c r="B10" i="4"/>
  <c r="AT8" i="4"/>
  <c r="AL8" i="4"/>
  <c r="P8" i="4"/>
  <c r="I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<sst xmlns="http://schemas.openxmlformats.org/spreadsheetml/2006/main" count="240" uniqueCount="125">
  <si>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</si>
  <si>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</si>
  <si>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</si>
  <si>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</si>
  <si>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</si>
  <si>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</si>
  <si>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</si>
  <si>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</si>
  <si>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</si>
  <si>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</si>
  <si>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</si>
  <si>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</si>
  <si>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</si>
  <si>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</si>
  <si>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</si>
  <si>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</si>
  <si>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</si>
  <si>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</si>
  <si>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</si>
  <si>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</si>
  <si>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</si>
  <si>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</si>
  <si>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</si>
  <si>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</si>
  <si>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</si>
  <si>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</si>
  <si>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</si>
  <si>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</si>
  <si>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</si>
  <si>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</si>
  <si>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</si>
  <si>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</si>
  <si>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</si>
  <si>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</si>
  <si>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</si>
  <si>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</si>
  <si>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</si>
  <si>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</si>
  <si>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</si>
  <si>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</si>
  <si>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</si>
  <si>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</si>
  <si>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</si>
  <si>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</si>
  <si>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</si>
  <si>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</si>
  <si>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</si>
  <si>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</si>
  <si>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</si>
  <si>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</si>
  <si>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</si>
  <si>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</si>
  <si>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</si>
  <si>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</si>
  <si>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</si>
  <si>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</si>
  <si>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</si>
  <si>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</si>
  <si>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</si>
  <si>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</si>
  <si>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</si>
  <si>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</si>
  <si>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</si>
  <si>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</si>
  <si>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</si>
  <si>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</si>
  <si>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</si>
  <si>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</si>
  <si>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</si>
  <si>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</si>
  <si>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</si>
  <si>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</si>
  <si>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</si>
  <si>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</si>
  <si>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</si>
  <si>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</si>
  <si>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</si>
  <si>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</si>
  <si>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</si>
  <si>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</si>
  <si>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</si>
  <si>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</si>
  <si>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</si>
  <si>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</si>
  <si>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</si>
  <si>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</si>
  <si>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</si>
  <si>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</si>
  <si>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</si>
  <si>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</si>
  <si>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</si>
  <si>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</si>
  <si>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</si>
  <si>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</si>
  <si>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</si>
  <si>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</si>
  <si>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</si>
  <si>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</si>
  <si>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</si>
  <si>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</si>
  <si>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</si>
  <si>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</si>
  <si>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</si>
  <si>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</si>
  <si>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</si>
  <si>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</si>
  <si>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</si>
  <si>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</si>
  <si>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</si>
  <si>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西川町</t>
  </si>
  <si>
    <t>法非適用</t>
  </si>
  <si>
    <t>下水道事業</t>
  </si>
  <si>
    <t>公共下水道</t>
  </si>
  <si>
    <t>Cd2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</si>
  <si>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</si>
  <si>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</si>
  <si>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</si>
  <si>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</si>
  <si>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</si>
  <si>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</si>
  <si>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</si>
  <si>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非設置</t>
    <rPh sb="0" eb="1">
      <t>ヒ</t>
    </rPh>
    <rPh sb="1" eb="3">
      <t>セッチ</t>
    </rPh>
    <phoneticPr fontId="4"/>
  </si>
  <si>
    <t>下水道計画区域内の管渠整備については、平成１３年に供用を開始し、平成２５年度にほぼ完了しており、残りは地理的に困難な箇所のみとなっている。
　管渠の耐用年数である５０年の範囲内であることから、当面は管渠の状況を確認しながら、劣化した箇所については随時工事を行う予定である。</t>
    <phoneticPr fontId="7"/>
  </si>
  <si>
    <t>「収益的収支比率」については、１００％に近い数値を維持しているものの、施設への投資による地方債償還の負担が毎年大きく、不採算分を一般会計繰入金に依存している状況である。
　また、「企業債残高対事業規模比率」については、類似団体の平均値よりかなり低い数値となっている。この要因としては、料金収入等の営業収益は毎年大きな変動がなく推移しており、かつ、近年は新たな起債が比較的少額であったことが考えられる。
　一方、経営の効率性に関する経営指標である「経費回収率」は平均値は上回っているものの、料金収入の増は見込めないため、今後も費用削減が必要である。
　「施設利用率」及び「水洗化率」など施設の効率性に関する経営指標については、平均値を下回った数値となっており、今後施設の規模の検討や水洗化率の向上への取組が必要である。</t>
    <rPh sb="230" eb="233">
      <t>ヘイキンチ</t>
    </rPh>
    <rPh sb="234" eb="236">
      <t>ウワマワ</t>
    </rPh>
    <rPh sb="244" eb="246">
      <t>リョウキン</t>
    </rPh>
    <rPh sb="246" eb="248">
      <t>シュウニュウ</t>
    </rPh>
    <rPh sb="249" eb="250">
      <t>ゾウ</t>
    </rPh>
    <rPh sb="251" eb="253">
      <t>ミコ</t>
    </rPh>
    <rPh sb="259" eb="261">
      <t>コンゴ</t>
    </rPh>
    <rPh sb="262" eb="264">
      <t>ヒヨウ</t>
    </rPh>
    <rPh sb="264" eb="266">
      <t>サクゲン</t>
    </rPh>
    <rPh sb="267" eb="269">
      <t>ヒツヨウ</t>
    </rPh>
    <rPh sb="316" eb="317">
      <t>シタ</t>
    </rPh>
    <rPh sb="329" eb="331">
      <t>コンゴ</t>
    </rPh>
    <rPh sb="331" eb="333">
      <t>シセツ</t>
    </rPh>
    <rPh sb="334" eb="336">
      <t>キボ</t>
    </rPh>
    <rPh sb="337" eb="339">
      <t>ケントウ</t>
    </rPh>
    <rPh sb="340" eb="343">
      <t>スイセンカ</t>
    </rPh>
    <rPh sb="343" eb="344">
      <t>リツ</t>
    </rPh>
    <rPh sb="345" eb="347">
      <t>コウジョウ</t>
    </rPh>
    <rPh sb="349" eb="351">
      <t>トリクミ</t>
    </rPh>
    <rPh sb="352" eb="354">
      <t>ヒツヨウ</t>
    </rPh>
    <phoneticPr fontId="7"/>
  </si>
  <si>
    <t>　経営の健全性・効率性に関しては、地方債償還の額が毎年大きく、不採算分を一般会計繰入金に依存するなど財政的に厳しい状況である。
　平成28年度に経営戦略の策定を行い、財政・投資計画により、適切な設備更新等を行うとともに、今後町の財政状況を考慮しながら、維持管理面においても出来る限り経費削減を図っていく必要がある。ストックマネジメント計画により今後施設・管路の調査を行い、計画的で適切な更新・修繕を行う予定である。
　また、水洗化率の向上及び有収水量の増加を目標として、今後も引き続き経営改善に努めていく。</t>
    <rPh sb="83" eb="85">
      <t>ザイセイ</t>
    </rPh>
    <rPh sb="86" eb="88">
      <t>トウシ</t>
    </rPh>
    <rPh sb="88" eb="90">
      <t>ケイカク</t>
    </rPh>
    <rPh sb="94" eb="96">
      <t>テキセツ</t>
    </rPh>
    <rPh sb="97" eb="99">
      <t>セツビ</t>
    </rPh>
    <rPh sb="99" eb="101">
      <t>コウシン</t>
    </rPh>
    <rPh sb="101" eb="102">
      <t>トウ</t>
    </rPh>
    <rPh sb="103" eb="104">
      <t>オコナ</t>
    </rPh>
    <rPh sb="167" eb="169">
      <t>ケイカク</t>
    </rPh>
    <rPh sb="172" eb="174">
      <t>コンゴ</t>
    </rPh>
    <rPh sb="174" eb="176">
      <t>シセツ</t>
    </rPh>
    <rPh sb="177" eb="179">
      <t>カンロ</t>
    </rPh>
    <rPh sb="180" eb="182">
      <t>チョウサ</t>
    </rPh>
    <rPh sb="183" eb="184">
      <t>オコナ</t>
    </rPh>
    <rPh sb="186" eb="189">
      <t>ケイカクテキ</t>
    </rPh>
    <rPh sb="190" eb="192">
      <t>テキセツ</t>
    </rPh>
    <rPh sb="193" eb="195">
      <t>コウシン</t>
    </rPh>
    <rPh sb="196" eb="198">
      <t>シュウゼン</t>
    </rPh>
    <rPh sb="199" eb="200">
      <t>オコナ</t>
    </rPh>
    <rPh sb="201" eb="203">
      <t>ヨテイ</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</si>
</sst>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55838296"/>
        <c:axId val="355836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0.14000000000000001</c:v>
                </c:pt>
                <c:pt idx="1">
                  <c:v>0</c:v>
                </c:pt>
                <c:pt idx="2" formatCode="#,##0.00;&quot;△&quot;#,##0.00;&quot;-&quot;">
                  <c:v>0.17</c:v>
                </c:pt>
                <c:pt idx="3" formatCode="#,##0.00;&quot;△&quot;#,##0.00;&quot;-&quot;">
                  <c:v>0.2</c:v>
                </c:pt>
                <c:pt idx="4" formatCode="#,##0.00;&quot;△&quot;#,##0.00;&quot;-&quot;">
                  <c:v>0.1</c:v>
                </c:pt>
              </c:numCache>
            </c:numRef>
          </c:val>
          <c:smooth val="0"/>
        </c:ser>
        <c:dLbls>
          <c:showLegendKey val="0"/>
          <c:showVal val="0"/>
          <c:showCatName val="0"/>
          <c:showSerName val="0"/>
          <c:showPercent val="0"/>
          <c:showBubbleSize val="0"/>
        </c:dLbls>
        <c:marker val="1"/>
        <c:smooth val="0"/>
        <c:axId val="355838296"/>
        <c:axId val="355836336"/>
      </c:lineChart>
      <c:dateAx>
        <c:axId val="355838296"/>
        <c:scaling>
          <c:orientation val="minMax"/>
        </c:scaling>
        <c:delete val="1"/>
        <c:axPos val="b"/>
        <c:numFmt formatCode="ge" sourceLinked="1"/>
        <c:majorTickMark val="none"/>
        <c:minorTickMark val="none"/>
        <c:tickLblPos val="none"/>
        <c:crossAx val="355836336"/>
        <c:crosses val="autoZero"/>
        <c:auto val="1"/>
        <c:lblOffset val="100"/>
        <c:baseTimeUnit val="years"/>
      </c:dateAx>
      <c:valAx>
        <c:axId val="3558363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8382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45.07</c:v>
                </c:pt>
                <c:pt idx="1">
                  <c:v>45.21</c:v>
                </c:pt>
                <c:pt idx="2">
                  <c:v>44.07</c:v>
                </c:pt>
                <c:pt idx="3">
                  <c:v>42.36</c:v>
                </c:pt>
                <c:pt idx="4">
                  <c:v>42.86</c:v>
                </c:pt>
              </c:numCache>
            </c:numRef>
          </c:val>
        </c:ser>
        <c:dLbls>
          <c:showLegendKey val="0"/>
          <c:showVal val="0"/>
          <c:showCatName val="0"/>
          <c:showSerName val="0"/>
          <c:showPercent val="0"/>
          <c:showBubbleSize val="0"/>
        </c:dLbls>
        <c:gapWidth val="150"/>
        <c:axId val="356659952"/>
        <c:axId val="356660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41.95</c:v>
                </c:pt>
                <c:pt idx="1">
                  <c:v>40.71</c:v>
                </c:pt>
                <c:pt idx="2">
                  <c:v>43.53</c:v>
                </c:pt>
                <c:pt idx="3">
                  <c:v>39.869999999999997</c:v>
                </c:pt>
                <c:pt idx="4">
                  <c:v>49.25</c:v>
                </c:pt>
              </c:numCache>
            </c:numRef>
          </c:val>
          <c:smooth val="0"/>
        </c:ser>
        <c:dLbls>
          <c:showLegendKey val="0"/>
          <c:showVal val="0"/>
          <c:showCatName val="0"/>
          <c:showSerName val="0"/>
          <c:showPercent val="0"/>
          <c:showBubbleSize val="0"/>
        </c:dLbls>
        <c:marker val="1"/>
        <c:smooth val="0"/>
        <c:axId val="356659952"/>
        <c:axId val="356660736"/>
      </c:lineChart>
      <c:dateAx>
        <c:axId val="356659952"/>
        <c:scaling>
          <c:orientation val="minMax"/>
        </c:scaling>
        <c:delete val="1"/>
        <c:axPos val="b"/>
        <c:numFmt formatCode="ge" sourceLinked="1"/>
        <c:majorTickMark val="none"/>
        <c:minorTickMark val="none"/>
        <c:tickLblPos val="none"/>
        <c:crossAx val="356660736"/>
        <c:crosses val="autoZero"/>
        <c:auto val="1"/>
        <c:lblOffset val="100"/>
        <c:baseTimeUnit val="years"/>
      </c:dateAx>
      <c:valAx>
        <c:axId val="356660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659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76.540000000000006</c:v>
                </c:pt>
                <c:pt idx="1">
                  <c:v>78.05</c:v>
                </c:pt>
                <c:pt idx="2">
                  <c:v>79.459999999999994</c:v>
                </c:pt>
                <c:pt idx="3">
                  <c:v>80.44</c:v>
                </c:pt>
                <c:pt idx="4">
                  <c:v>81.37</c:v>
                </c:pt>
              </c:numCache>
            </c:numRef>
          </c:val>
        </c:ser>
        <c:dLbls>
          <c:showLegendKey val="0"/>
          <c:showVal val="0"/>
          <c:showCatName val="0"/>
          <c:showSerName val="0"/>
          <c:showPercent val="0"/>
          <c:showBubbleSize val="0"/>
        </c:dLbls>
        <c:gapWidth val="150"/>
        <c:axId val="356981064"/>
        <c:axId val="35697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64.459999999999994</c:v>
                </c:pt>
                <c:pt idx="1">
                  <c:v>63.45</c:v>
                </c:pt>
                <c:pt idx="2">
                  <c:v>64.14</c:v>
                </c:pt>
                <c:pt idx="3">
                  <c:v>61.37</c:v>
                </c:pt>
                <c:pt idx="4">
                  <c:v>84.12</c:v>
                </c:pt>
              </c:numCache>
            </c:numRef>
          </c:val>
          <c:smooth val="0"/>
        </c:ser>
        <c:dLbls>
          <c:showLegendKey val="0"/>
          <c:showVal val="0"/>
          <c:showCatName val="0"/>
          <c:showSerName val="0"/>
          <c:showPercent val="0"/>
          <c:showBubbleSize val="0"/>
        </c:dLbls>
        <c:marker val="1"/>
        <c:smooth val="0"/>
        <c:axId val="356981064"/>
        <c:axId val="356979104"/>
      </c:lineChart>
      <c:dateAx>
        <c:axId val="356981064"/>
        <c:scaling>
          <c:orientation val="minMax"/>
        </c:scaling>
        <c:delete val="1"/>
        <c:axPos val="b"/>
        <c:numFmt formatCode="ge" sourceLinked="1"/>
        <c:majorTickMark val="none"/>
        <c:minorTickMark val="none"/>
        <c:tickLblPos val="none"/>
        <c:crossAx val="356979104"/>
        <c:crosses val="autoZero"/>
        <c:auto val="1"/>
        <c:lblOffset val="100"/>
        <c:baseTimeUnit val="years"/>
      </c:dateAx>
      <c:valAx>
        <c:axId val="35697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981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99</c:v>
                </c:pt>
                <c:pt idx="1">
                  <c:v>100.7</c:v>
                </c:pt>
                <c:pt idx="2">
                  <c:v>98.49</c:v>
                </c:pt>
                <c:pt idx="3">
                  <c:v>102.93</c:v>
                </c:pt>
                <c:pt idx="4">
                  <c:v>99.8</c:v>
                </c:pt>
              </c:numCache>
            </c:numRef>
          </c:val>
        </c:ser>
        <c:dLbls>
          <c:showLegendKey val="0"/>
          <c:showVal val="0"/>
          <c:showCatName val="0"/>
          <c:showSerName val="0"/>
          <c:showPercent val="0"/>
          <c:showBubbleSize val="0"/>
        </c:dLbls>
        <c:gapWidth val="150"/>
        <c:axId val="355841824"/>
        <c:axId val="35583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5841824"/>
        <c:axId val="355838688"/>
      </c:lineChart>
      <c:dateAx>
        <c:axId val="355841824"/>
        <c:scaling>
          <c:orientation val="minMax"/>
        </c:scaling>
        <c:delete val="1"/>
        <c:axPos val="b"/>
        <c:numFmt formatCode="ge" sourceLinked="1"/>
        <c:majorTickMark val="none"/>
        <c:minorTickMark val="none"/>
        <c:tickLblPos val="none"/>
        <c:crossAx val="355838688"/>
        <c:crosses val="autoZero"/>
        <c:auto val="1"/>
        <c:lblOffset val="100"/>
        <c:baseTimeUnit val="years"/>
      </c:dateAx>
      <c:valAx>
        <c:axId val="3558386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84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5839864"/>
        <c:axId val="355841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5839864"/>
        <c:axId val="355841040"/>
      </c:lineChart>
      <c:dateAx>
        <c:axId val="355839864"/>
        <c:scaling>
          <c:orientation val="minMax"/>
        </c:scaling>
        <c:delete val="1"/>
        <c:axPos val="b"/>
        <c:numFmt formatCode="ge" sourceLinked="1"/>
        <c:majorTickMark val="none"/>
        <c:minorTickMark val="none"/>
        <c:tickLblPos val="none"/>
        <c:crossAx val="355841040"/>
        <c:crosses val="autoZero"/>
        <c:auto val="1"/>
        <c:lblOffset val="100"/>
        <c:baseTimeUnit val="years"/>
      </c:dateAx>
      <c:valAx>
        <c:axId val="355841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839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5841432"/>
        <c:axId val="3558367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5841432"/>
        <c:axId val="355836728"/>
      </c:lineChart>
      <c:dateAx>
        <c:axId val="355841432"/>
        <c:scaling>
          <c:orientation val="minMax"/>
        </c:scaling>
        <c:delete val="1"/>
        <c:axPos val="b"/>
        <c:numFmt formatCode="ge" sourceLinked="1"/>
        <c:majorTickMark val="none"/>
        <c:minorTickMark val="none"/>
        <c:tickLblPos val="none"/>
        <c:crossAx val="355836728"/>
        <c:crosses val="autoZero"/>
        <c:auto val="1"/>
        <c:lblOffset val="100"/>
        <c:baseTimeUnit val="years"/>
      </c:dateAx>
      <c:valAx>
        <c:axId val="355836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841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5835160"/>
        <c:axId val="355837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5835160"/>
        <c:axId val="355837904"/>
      </c:lineChart>
      <c:dateAx>
        <c:axId val="355835160"/>
        <c:scaling>
          <c:orientation val="minMax"/>
        </c:scaling>
        <c:delete val="1"/>
        <c:axPos val="b"/>
        <c:numFmt formatCode="ge" sourceLinked="1"/>
        <c:majorTickMark val="none"/>
        <c:minorTickMark val="none"/>
        <c:tickLblPos val="none"/>
        <c:crossAx val="355837904"/>
        <c:crosses val="autoZero"/>
        <c:auto val="1"/>
        <c:lblOffset val="100"/>
        <c:baseTimeUnit val="years"/>
      </c:dateAx>
      <c:valAx>
        <c:axId val="355837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5835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356664656"/>
        <c:axId val="3566615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356664656"/>
        <c:axId val="356661520"/>
      </c:lineChart>
      <c:dateAx>
        <c:axId val="356664656"/>
        <c:scaling>
          <c:orientation val="minMax"/>
        </c:scaling>
        <c:delete val="1"/>
        <c:axPos val="b"/>
        <c:numFmt formatCode="ge" sourceLinked="1"/>
        <c:majorTickMark val="none"/>
        <c:minorTickMark val="none"/>
        <c:tickLblPos val="none"/>
        <c:crossAx val="356661520"/>
        <c:crosses val="autoZero"/>
        <c:auto val="1"/>
        <c:lblOffset val="100"/>
        <c:baseTimeUnit val="years"/>
      </c:dateAx>
      <c:valAx>
        <c:axId val="3566615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66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formatCode="#,##0.00;&quot;△&quot;#,##0.00">
                  <c:v>0</c:v>
                </c:pt>
                <c:pt idx="1">
                  <c:v>16.97</c:v>
                </c:pt>
                <c:pt idx="2">
                  <c:v>48.71</c:v>
                </c:pt>
                <c:pt idx="3" formatCode="#,##0.00;&quot;△&quot;#,##0.00">
                  <c:v>0</c:v>
                </c:pt>
                <c:pt idx="4" formatCode="#,##0.00;&quot;△&quot;#,##0.00">
                  <c:v>0</c:v>
                </c:pt>
              </c:numCache>
            </c:numRef>
          </c:val>
        </c:ser>
        <c:dLbls>
          <c:showLegendKey val="0"/>
          <c:showVal val="0"/>
          <c:showCatName val="0"/>
          <c:showSerName val="0"/>
          <c:showPercent val="0"/>
          <c:showBubbleSize val="0"/>
        </c:dLbls>
        <c:gapWidth val="150"/>
        <c:axId val="356659560"/>
        <c:axId val="356666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1791.46</c:v>
                </c:pt>
                <c:pt idx="1">
                  <c:v>1826.49</c:v>
                </c:pt>
                <c:pt idx="2">
                  <c:v>1696.96</c:v>
                </c:pt>
                <c:pt idx="3">
                  <c:v>1824.34</c:v>
                </c:pt>
                <c:pt idx="4">
                  <c:v>1047.6500000000001</c:v>
                </c:pt>
              </c:numCache>
            </c:numRef>
          </c:val>
          <c:smooth val="0"/>
        </c:ser>
        <c:dLbls>
          <c:showLegendKey val="0"/>
          <c:showVal val="0"/>
          <c:showCatName val="0"/>
          <c:showSerName val="0"/>
          <c:showPercent val="0"/>
          <c:showBubbleSize val="0"/>
        </c:dLbls>
        <c:marker val="1"/>
        <c:smooth val="0"/>
        <c:axId val="356659560"/>
        <c:axId val="356666224"/>
      </c:lineChart>
      <c:dateAx>
        <c:axId val="356659560"/>
        <c:scaling>
          <c:orientation val="minMax"/>
        </c:scaling>
        <c:delete val="1"/>
        <c:axPos val="b"/>
        <c:numFmt formatCode="ge" sourceLinked="1"/>
        <c:majorTickMark val="none"/>
        <c:minorTickMark val="none"/>
        <c:tickLblPos val="none"/>
        <c:crossAx val="356666224"/>
        <c:crosses val="autoZero"/>
        <c:auto val="1"/>
        <c:lblOffset val="100"/>
        <c:baseTimeUnit val="years"/>
      </c:dateAx>
      <c:valAx>
        <c:axId val="356666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659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96.25</c:v>
                </c:pt>
                <c:pt idx="1">
                  <c:v>102.51</c:v>
                </c:pt>
                <c:pt idx="2">
                  <c:v>94.1</c:v>
                </c:pt>
                <c:pt idx="3">
                  <c:v>87.53</c:v>
                </c:pt>
                <c:pt idx="4">
                  <c:v>95.83</c:v>
                </c:pt>
              </c:numCache>
            </c:numRef>
          </c:val>
        </c:ser>
        <c:dLbls>
          <c:showLegendKey val="0"/>
          <c:showVal val="0"/>
          <c:showCatName val="0"/>
          <c:showSerName val="0"/>
          <c:showPercent val="0"/>
          <c:showBubbleSize val="0"/>
        </c:dLbls>
        <c:gapWidth val="150"/>
        <c:axId val="356663872"/>
        <c:axId val="356665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51.28</c:v>
                </c:pt>
                <c:pt idx="1">
                  <c:v>48</c:v>
                </c:pt>
                <c:pt idx="2">
                  <c:v>47.23</c:v>
                </c:pt>
                <c:pt idx="3">
                  <c:v>54.16</c:v>
                </c:pt>
                <c:pt idx="4">
                  <c:v>74.040000000000006</c:v>
                </c:pt>
              </c:numCache>
            </c:numRef>
          </c:val>
          <c:smooth val="0"/>
        </c:ser>
        <c:dLbls>
          <c:showLegendKey val="0"/>
          <c:showVal val="0"/>
          <c:showCatName val="0"/>
          <c:showSerName val="0"/>
          <c:showPercent val="0"/>
          <c:showBubbleSize val="0"/>
        </c:dLbls>
        <c:marker val="1"/>
        <c:smooth val="0"/>
        <c:axId val="356663872"/>
        <c:axId val="356665048"/>
      </c:lineChart>
      <c:dateAx>
        <c:axId val="356663872"/>
        <c:scaling>
          <c:orientation val="minMax"/>
        </c:scaling>
        <c:delete val="1"/>
        <c:axPos val="b"/>
        <c:numFmt formatCode="ge" sourceLinked="1"/>
        <c:majorTickMark val="none"/>
        <c:minorTickMark val="none"/>
        <c:tickLblPos val="none"/>
        <c:crossAx val="356665048"/>
        <c:crosses val="autoZero"/>
        <c:auto val="1"/>
        <c:lblOffset val="100"/>
        <c:baseTimeUnit val="years"/>
      </c:dateAx>
      <c:valAx>
        <c:axId val="3566650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6638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223.55</c:v>
                </c:pt>
                <c:pt idx="1">
                  <c:v>210.37</c:v>
                </c:pt>
                <c:pt idx="2">
                  <c:v>235.98</c:v>
                </c:pt>
                <c:pt idx="3">
                  <c:v>252.73</c:v>
                </c:pt>
                <c:pt idx="4">
                  <c:v>232.29</c:v>
                </c:pt>
              </c:numCache>
            </c:numRef>
          </c:val>
        </c:ser>
        <c:dLbls>
          <c:showLegendKey val="0"/>
          <c:showVal val="0"/>
          <c:showCatName val="0"/>
          <c:showSerName val="0"/>
          <c:showPercent val="0"/>
          <c:showBubbleSize val="0"/>
        </c:dLbls>
        <c:gapWidth val="150"/>
        <c:axId val="356664264"/>
        <c:axId val="356663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311.81</c:v>
                </c:pt>
                <c:pt idx="1">
                  <c:v>334.37</c:v>
                </c:pt>
                <c:pt idx="2">
                  <c:v>351.41</c:v>
                </c:pt>
                <c:pt idx="3">
                  <c:v>307.56</c:v>
                </c:pt>
                <c:pt idx="4">
                  <c:v>235.61</c:v>
                </c:pt>
              </c:numCache>
            </c:numRef>
          </c:val>
          <c:smooth val="0"/>
        </c:ser>
        <c:dLbls>
          <c:showLegendKey val="0"/>
          <c:showVal val="0"/>
          <c:showCatName val="0"/>
          <c:showSerName val="0"/>
          <c:showPercent val="0"/>
          <c:showBubbleSize val="0"/>
        </c:dLbls>
        <c:marker val="1"/>
        <c:smooth val="0"/>
        <c:axId val="356664264"/>
        <c:axId val="356663088"/>
      </c:lineChart>
      <c:dateAx>
        <c:axId val="356664264"/>
        <c:scaling>
          <c:orientation val="minMax"/>
        </c:scaling>
        <c:delete val="1"/>
        <c:axPos val="b"/>
        <c:numFmt formatCode="ge" sourceLinked="1"/>
        <c:majorTickMark val="none"/>
        <c:minorTickMark val="none"/>
        <c:tickLblPos val="none"/>
        <c:crossAx val="356663088"/>
        <c:crosses val="autoZero"/>
        <c:auto val="1"/>
        <c:lblOffset val="100"/>
        <c:baseTimeUnit val="years"/>
      </c:dateAx>
      <c:valAx>
        <c:axId val="356663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56664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C13" zoomScaleNormal="100" workbookViewId="0">
      <selection activeCell="BL66" sqref="BL66:BZ8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西川町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Cd2</v>
      </c>
      <c r="X8" s="48"/>
      <c r="Y8" s="48"/>
      <c r="Z8" s="48"/>
      <c r="AA8" s="48"/>
      <c r="AB8" s="48"/>
      <c r="AC8" s="48"/>
      <c r="AD8" s="49" t="s">
        <v>121</v>
      </c>
      <c r="AE8" s="49"/>
      <c r="AF8" s="49"/>
      <c r="AG8" s="49"/>
      <c r="AH8" s="49"/>
      <c r="AI8" s="49"/>
      <c r="AJ8" s="49"/>
      <c r="AK8" s="4"/>
      <c r="AL8" s="50">
        <f>データ!S6</f>
        <v>5706</v>
      </c>
      <c r="AM8" s="50"/>
      <c r="AN8" s="50"/>
      <c r="AO8" s="50"/>
      <c r="AP8" s="50"/>
      <c r="AQ8" s="50"/>
      <c r="AR8" s="50"/>
      <c r="AS8" s="50"/>
      <c r="AT8" s="45">
        <f>データ!T6</f>
        <v>393.19</v>
      </c>
      <c r="AU8" s="45"/>
      <c r="AV8" s="45"/>
      <c r="AW8" s="45"/>
      <c r="AX8" s="45"/>
      <c r="AY8" s="45"/>
      <c r="AZ8" s="45"/>
      <c r="BA8" s="45"/>
      <c r="BB8" s="45">
        <f>データ!U6</f>
        <v>14.51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54.22</v>
      </c>
      <c r="Q10" s="45"/>
      <c r="R10" s="45"/>
      <c r="S10" s="45"/>
      <c r="T10" s="45"/>
      <c r="U10" s="45"/>
      <c r="V10" s="45"/>
      <c r="W10" s="45">
        <f>データ!Q6</f>
        <v>100</v>
      </c>
      <c r="X10" s="45"/>
      <c r="Y10" s="45"/>
      <c r="Z10" s="45"/>
      <c r="AA10" s="45"/>
      <c r="AB10" s="45"/>
      <c r="AC10" s="45"/>
      <c r="AD10" s="50">
        <f>データ!R6</f>
        <v>4190</v>
      </c>
      <c r="AE10" s="50"/>
      <c r="AF10" s="50"/>
      <c r="AG10" s="50"/>
      <c r="AH10" s="50"/>
      <c r="AI10" s="50"/>
      <c r="AJ10" s="50"/>
      <c r="AK10" s="2"/>
      <c r="AL10" s="50">
        <f>データ!V6</f>
        <v>2963</v>
      </c>
      <c r="AM10" s="50"/>
      <c r="AN10" s="50"/>
      <c r="AO10" s="50"/>
      <c r="AP10" s="50"/>
      <c r="AQ10" s="50"/>
      <c r="AR10" s="50"/>
      <c r="AS10" s="50"/>
      <c r="AT10" s="45">
        <f>データ!W6</f>
        <v>1.47</v>
      </c>
      <c r="AU10" s="45"/>
      <c r="AV10" s="45"/>
      <c r="AW10" s="45"/>
      <c r="AX10" s="45"/>
      <c r="AY10" s="45"/>
      <c r="AZ10" s="45"/>
      <c r="BA10" s="45"/>
      <c r="BB10" s="45">
        <f>データ!X6</f>
        <v>2015.65</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124</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55</v>
      </c>
      <c r="N86" s="26" t="s">
        <v>55</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63223</v>
      </c>
      <c r="D6" s="33">
        <f t="shared" si="3"/>
        <v>47</v>
      </c>
      <c r="E6" s="33">
        <f t="shared" si="3"/>
        <v>17</v>
      </c>
      <c r="F6" s="33">
        <f t="shared" si="3"/>
        <v>1</v>
      </c>
      <c r="G6" s="33">
        <f t="shared" si="3"/>
        <v>0</v>
      </c>
      <c r="H6" s="33" t="str">
        <f t="shared" si="3"/>
        <v>山形県　西川町</v>
      </c>
      <c r="I6" s="33" t="str">
        <f t="shared" si="3"/>
        <v>法非適用</v>
      </c>
      <c r="J6" s="33" t="str">
        <f t="shared" si="3"/>
        <v>下水道事業</v>
      </c>
      <c r="K6" s="33" t="str">
        <f t="shared" si="3"/>
        <v>公共下水道</v>
      </c>
      <c r="L6" s="33" t="str">
        <f t="shared" si="3"/>
        <v>Cd2</v>
      </c>
      <c r="M6" s="33">
        <f t="shared" si="3"/>
        <v>0</v>
      </c>
      <c r="N6" s="34" t="str">
        <f t="shared" si="3"/>
        <v>-</v>
      </c>
      <c r="O6" s="34" t="str">
        <f t="shared" si="3"/>
        <v>該当数値なし</v>
      </c>
      <c r="P6" s="34">
        <f t="shared" si="3"/>
        <v>54.22</v>
      </c>
      <c r="Q6" s="34">
        <f t="shared" si="3"/>
        <v>100</v>
      </c>
      <c r="R6" s="34">
        <f t="shared" si="3"/>
        <v>4190</v>
      </c>
      <c r="S6" s="34">
        <f t="shared" si="3"/>
        <v>5706</v>
      </c>
      <c r="T6" s="34">
        <f t="shared" si="3"/>
        <v>393.19</v>
      </c>
      <c r="U6" s="34">
        <f t="shared" si="3"/>
        <v>14.51</v>
      </c>
      <c r="V6" s="34">
        <f t="shared" si="3"/>
        <v>2963</v>
      </c>
      <c r="W6" s="34">
        <f t="shared" si="3"/>
        <v>1.47</v>
      </c>
      <c r="X6" s="34">
        <f t="shared" si="3"/>
        <v>2015.65</v>
      </c>
      <c r="Y6" s="35">
        <f>IF(Y7="",NA(),Y7)</f>
        <v>99</v>
      </c>
      <c r="Z6" s="35">
        <f t="shared" ref="Z6:AH6" si="4">IF(Z7="",NA(),Z7)</f>
        <v>100.7</v>
      </c>
      <c r="AA6" s="35">
        <f t="shared" si="4"/>
        <v>98.49</v>
      </c>
      <c r="AB6" s="35">
        <f t="shared" si="4"/>
        <v>102.93</v>
      </c>
      <c r="AC6" s="35">
        <f t="shared" si="4"/>
        <v>99.8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5">
        <f t="shared" ref="BG6:BO6" si="7">IF(BG7="",NA(),BG7)</f>
        <v>16.97</v>
      </c>
      <c r="BH6" s="35">
        <f t="shared" si="7"/>
        <v>48.71</v>
      </c>
      <c r="BI6" s="34">
        <f t="shared" si="7"/>
        <v>0</v>
      </c>
      <c r="BJ6" s="34">
        <f t="shared" si="7"/>
        <v>0</v>
      </c>
      <c r="BK6" s="35">
        <f t="shared" si="7"/>
        <v>1791.46</v>
      </c>
      <c r="BL6" s="35">
        <f t="shared" si="7"/>
        <v>1826.49</v>
      </c>
      <c r="BM6" s="35">
        <f t="shared" si="7"/>
        <v>1696.96</v>
      </c>
      <c r="BN6" s="35">
        <f t="shared" si="7"/>
        <v>1824.34</v>
      </c>
      <c r="BO6" s="35">
        <f t="shared" si="7"/>
        <v>1047.6500000000001</v>
      </c>
      <c r="BP6" s="34" t="str">
        <f>IF(BP7="","",IF(BP7="-","【-】","【"&amp;SUBSTITUTE(TEXT(BP7,"#,##0.00"),"-","△")&amp;"】"))</f>
        <v>【728.30】</v>
      </c>
      <c r="BQ6" s="35">
        <f>IF(BQ7="",NA(),BQ7)</f>
        <v>96.25</v>
      </c>
      <c r="BR6" s="35">
        <f t="shared" ref="BR6:BZ6" si="8">IF(BR7="",NA(),BR7)</f>
        <v>102.51</v>
      </c>
      <c r="BS6" s="35">
        <f t="shared" si="8"/>
        <v>94.1</v>
      </c>
      <c r="BT6" s="35">
        <f t="shared" si="8"/>
        <v>87.53</v>
      </c>
      <c r="BU6" s="35">
        <f t="shared" si="8"/>
        <v>95.83</v>
      </c>
      <c r="BV6" s="35">
        <f t="shared" si="8"/>
        <v>51.28</v>
      </c>
      <c r="BW6" s="35">
        <f t="shared" si="8"/>
        <v>48</v>
      </c>
      <c r="BX6" s="35">
        <f t="shared" si="8"/>
        <v>47.23</v>
      </c>
      <c r="BY6" s="35">
        <f t="shared" si="8"/>
        <v>54.16</v>
      </c>
      <c r="BZ6" s="35">
        <f t="shared" si="8"/>
        <v>74.040000000000006</v>
      </c>
      <c r="CA6" s="34" t="str">
        <f>IF(CA7="","",IF(CA7="-","【-】","【"&amp;SUBSTITUTE(TEXT(CA7,"#,##0.00"),"-","△")&amp;"】"))</f>
        <v>【100.04】</v>
      </c>
      <c r="CB6" s="35">
        <f>IF(CB7="",NA(),CB7)</f>
        <v>223.55</v>
      </c>
      <c r="CC6" s="35">
        <f t="shared" ref="CC6:CK6" si="9">IF(CC7="",NA(),CC7)</f>
        <v>210.37</v>
      </c>
      <c r="CD6" s="35">
        <f t="shared" si="9"/>
        <v>235.98</v>
      </c>
      <c r="CE6" s="35">
        <f t="shared" si="9"/>
        <v>252.73</v>
      </c>
      <c r="CF6" s="35">
        <f t="shared" si="9"/>
        <v>232.29</v>
      </c>
      <c r="CG6" s="35">
        <f t="shared" si="9"/>
        <v>311.81</v>
      </c>
      <c r="CH6" s="35">
        <f t="shared" si="9"/>
        <v>334.37</v>
      </c>
      <c r="CI6" s="35">
        <f t="shared" si="9"/>
        <v>351.41</v>
      </c>
      <c r="CJ6" s="35">
        <f t="shared" si="9"/>
        <v>307.56</v>
      </c>
      <c r="CK6" s="35">
        <f t="shared" si="9"/>
        <v>235.61</v>
      </c>
      <c r="CL6" s="34" t="str">
        <f>IF(CL7="","",IF(CL7="-","【-】","【"&amp;SUBSTITUTE(TEXT(CL7,"#,##0.00"),"-","△")&amp;"】"))</f>
        <v>【137.82】</v>
      </c>
      <c r="CM6" s="35">
        <f>IF(CM7="",NA(),CM7)</f>
        <v>45.07</v>
      </c>
      <c r="CN6" s="35">
        <f t="shared" ref="CN6:CV6" si="10">IF(CN7="",NA(),CN7)</f>
        <v>45.21</v>
      </c>
      <c r="CO6" s="35">
        <f t="shared" si="10"/>
        <v>44.07</v>
      </c>
      <c r="CP6" s="35">
        <f t="shared" si="10"/>
        <v>42.36</v>
      </c>
      <c r="CQ6" s="35">
        <f t="shared" si="10"/>
        <v>42.86</v>
      </c>
      <c r="CR6" s="35">
        <f t="shared" si="10"/>
        <v>41.95</v>
      </c>
      <c r="CS6" s="35">
        <f t="shared" si="10"/>
        <v>40.71</v>
      </c>
      <c r="CT6" s="35">
        <f t="shared" si="10"/>
        <v>43.53</v>
      </c>
      <c r="CU6" s="35">
        <f t="shared" si="10"/>
        <v>39.869999999999997</v>
      </c>
      <c r="CV6" s="35">
        <f t="shared" si="10"/>
        <v>49.25</v>
      </c>
      <c r="CW6" s="34" t="str">
        <f>IF(CW7="","",IF(CW7="-","【-】","【"&amp;SUBSTITUTE(TEXT(CW7,"#,##0.00"),"-","△")&amp;"】"))</f>
        <v>【60.09】</v>
      </c>
      <c r="CX6" s="35">
        <f>IF(CX7="",NA(),CX7)</f>
        <v>76.540000000000006</v>
      </c>
      <c r="CY6" s="35">
        <f t="shared" ref="CY6:DG6" si="11">IF(CY7="",NA(),CY7)</f>
        <v>78.05</v>
      </c>
      <c r="CZ6" s="35">
        <f t="shared" si="11"/>
        <v>79.459999999999994</v>
      </c>
      <c r="DA6" s="35">
        <f t="shared" si="11"/>
        <v>80.44</v>
      </c>
      <c r="DB6" s="35">
        <f t="shared" si="11"/>
        <v>81.37</v>
      </c>
      <c r="DC6" s="35">
        <f t="shared" si="11"/>
        <v>64.459999999999994</v>
      </c>
      <c r="DD6" s="35">
        <f t="shared" si="11"/>
        <v>63.45</v>
      </c>
      <c r="DE6" s="35">
        <f t="shared" si="11"/>
        <v>64.14</v>
      </c>
      <c r="DF6" s="35">
        <f t="shared" si="11"/>
        <v>61.37</v>
      </c>
      <c r="DG6" s="35">
        <f t="shared" si="11"/>
        <v>84.12</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0.14000000000000001</v>
      </c>
      <c r="EK6" s="34">
        <f t="shared" si="14"/>
        <v>0</v>
      </c>
      <c r="EL6" s="35">
        <f t="shared" si="14"/>
        <v>0.17</v>
      </c>
      <c r="EM6" s="35">
        <f t="shared" si="14"/>
        <v>0.2</v>
      </c>
      <c r="EN6" s="35">
        <f t="shared" si="14"/>
        <v>0.1</v>
      </c>
      <c r="EO6" s="34" t="str">
        <f>IF(EO7="","",IF(EO7="-","【-】","【"&amp;SUBSTITUTE(TEXT(EO7,"#,##0.00"),"-","△")&amp;"】"))</f>
        <v>【0.27】</v>
      </c>
    </row>
    <row r="7" spans="1:145" s="36" customFormat="1">
      <c r="A7" s="28"/>
      <c r="B7" s="37">
        <v>2016</v>
      </c>
      <c r="C7" s="37">
        <v>63223</v>
      </c>
      <c r="D7" s="37">
        <v>47</v>
      </c>
      <c r="E7" s="37">
        <v>17</v>
      </c>
      <c r="F7" s="37">
        <v>1</v>
      </c>
      <c r="G7" s="37">
        <v>0</v>
      </c>
      <c r="H7" s="37" t="s">
        <v>109</v>
      </c>
      <c r="I7" s="37" t="s">
        <v>110</v>
      </c>
      <c r="J7" s="37" t="s">
        <v>111</v>
      </c>
      <c r="K7" s="37" t="s">
        <v>112</v>
      </c>
      <c r="L7" s="37" t="s">
        <v>113</v>
      </c>
      <c r="M7" s="37"/>
      <c r="N7" s="38" t="s">
        <v>114</v>
      </c>
      <c r="O7" s="38" t="s">
        <v>115</v>
      </c>
      <c r="P7" s="38">
        <v>54.22</v>
      </c>
      <c r="Q7" s="38">
        <v>100</v>
      </c>
      <c r="R7" s="38">
        <v>4190</v>
      </c>
      <c r="S7" s="38">
        <v>5706</v>
      </c>
      <c r="T7" s="38">
        <v>393.19</v>
      </c>
      <c r="U7" s="38">
        <v>14.51</v>
      </c>
      <c r="V7" s="38">
        <v>2963</v>
      </c>
      <c r="W7" s="38">
        <v>1.47</v>
      </c>
      <c r="X7" s="38">
        <v>2015.65</v>
      </c>
      <c r="Y7" s="38">
        <v>99</v>
      </c>
      <c r="Z7" s="38">
        <v>100.7</v>
      </c>
      <c r="AA7" s="38">
        <v>98.49</v>
      </c>
      <c r="AB7" s="38">
        <v>102.93</v>
      </c>
      <c r="AC7" s="38">
        <v>99.8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16.97</v>
      </c>
      <c r="BH7" s="38">
        <v>48.71</v>
      </c>
      <c r="BI7" s="38">
        <v>0</v>
      </c>
      <c r="BJ7" s="38">
        <v>0</v>
      </c>
      <c r="BK7" s="38">
        <v>1791.46</v>
      </c>
      <c r="BL7" s="38">
        <v>1826.49</v>
      </c>
      <c r="BM7" s="38">
        <v>1696.96</v>
      </c>
      <c r="BN7" s="38">
        <v>1824.34</v>
      </c>
      <c r="BO7" s="38">
        <v>1047.6500000000001</v>
      </c>
      <c r="BP7" s="38">
        <v>728.3</v>
      </c>
      <c r="BQ7" s="38">
        <v>96.25</v>
      </c>
      <c r="BR7" s="38">
        <v>102.51</v>
      </c>
      <c r="BS7" s="38">
        <v>94.1</v>
      </c>
      <c r="BT7" s="38">
        <v>87.53</v>
      </c>
      <c r="BU7" s="38">
        <v>95.83</v>
      </c>
      <c r="BV7" s="38">
        <v>51.28</v>
      </c>
      <c r="BW7" s="38">
        <v>48</v>
      </c>
      <c r="BX7" s="38">
        <v>47.23</v>
      </c>
      <c r="BY7" s="38">
        <v>54.16</v>
      </c>
      <c r="BZ7" s="38">
        <v>74.040000000000006</v>
      </c>
      <c r="CA7" s="38">
        <v>100.04</v>
      </c>
      <c r="CB7" s="38">
        <v>223.55</v>
      </c>
      <c r="CC7" s="38">
        <v>210.37</v>
      </c>
      <c r="CD7" s="38">
        <v>235.98</v>
      </c>
      <c r="CE7" s="38">
        <v>252.73</v>
      </c>
      <c r="CF7" s="38">
        <v>232.29</v>
      </c>
      <c r="CG7" s="38">
        <v>311.81</v>
      </c>
      <c r="CH7" s="38">
        <v>334.37</v>
      </c>
      <c r="CI7" s="38">
        <v>351.41</v>
      </c>
      <c r="CJ7" s="38">
        <v>307.56</v>
      </c>
      <c r="CK7" s="38">
        <v>235.61</v>
      </c>
      <c r="CL7" s="38">
        <v>137.82</v>
      </c>
      <c r="CM7" s="38">
        <v>45.07</v>
      </c>
      <c r="CN7" s="38">
        <v>45.21</v>
      </c>
      <c r="CO7" s="38">
        <v>44.07</v>
      </c>
      <c r="CP7" s="38">
        <v>42.36</v>
      </c>
      <c r="CQ7" s="38">
        <v>42.86</v>
      </c>
      <c r="CR7" s="38">
        <v>41.95</v>
      </c>
      <c r="CS7" s="38">
        <v>40.71</v>
      </c>
      <c r="CT7" s="38">
        <v>43.53</v>
      </c>
      <c r="CU7" s="38">
        <v>39.869999999999997</v>
      </c>
      <c r="CV7" s="38">
        <v>49.25</v>
      </c>
      <c r="CW7" s="38">
        <v>60.09</v>
      </c>
      <c r="CX7" s="38">
        <v>76.540000000000006</v>
      </c>
      <c r="CY7" s="38">
        <v>78.05</v>
      </c>
      <c r="CZ7" s="38">
        <v>79.459999999999994</v>
      </c>
      <c r="DA7" s="38">
        <v>80.44</v>
      </c>
      <c r="DB7" s="38">
        <v>81.37</v>
      </c>
      <c r="DC7" s="38">
        <v>64.459999999999994</v>
      </c>
      <c r="DD7" s="38">
        <v>63.45</v>
      </c>
      <c r="DE7" s="38">
        <v>64.14</v>
      </c>
      <c r="DF7" s="38">
        <v>61.37</v>
      </c>
      <c r="DG7" s="38">
        <v>84.12</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0.14000000000000001</v>
      </c>
      <c r="EK7" s="38">
        <v>0</v>
      </c>
      <c r="EL7" s="38">
        <v>0.17</v>
      </c>
      <c r="EM7" s="38">
        <v>0.2</v>
      </c>
      <c r="EN7" s="38">
        <v>0.1</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堀江　美穂</cp:lastModifiedBy>
  <cp:lastPrinted>2018-02-07T06:42:19Z</cp:lastPrinted>
  <dcterms:created xsi:type="dcterms:W3CDTF">2017-12-25T02:03:08Z</dcterms:created>
  <dcterms:modified xsi:type="dcterms:W3CDTF">2018-02-16T00:05:20Z</dcterms:modified>
  <cp:category/>
</cp:coreProperties>
</file>