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E6688450-CC74-44FD-812A-F9063594FB32}" xr6:coauthVersionLast="36" xr6:coauthVersionMax="36" xr10:uidLastSave="{00000000-0000-0000-0000-000000000000}"/>
  <workbookProtection workbookAlgorithmName="SHA-512" workbookHashValue="ixBEzQ+4jF5HSl0k8SMdoJBHiLGmWMibnjrs2v7/TOBPWn5dwg4YANK6Qe4SJHL/AW/L3YTXPF8+csLzlOkf7w==" workbookSaltValue="s/hDcf0B2/7cgcL5NAowsQ=="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AL10" i="4" s="1"/>
  <c r="U6" i="5"/>
  <c r="T6" i="5"/>
  <c r="AT8" i="4" s="1"/>
  <c r="S6" i="5"/>
  <c r="R6" i="5"/>
  <c r="AD10" i="4" s="1"/>
  <c r="Q6" i="5"/>
  <c r="P6" i="5"/>
  <c r="P10" i="4" s="1"/>
  <c r="O6" i="5"/>
  <c r="N6" i="5"/>
  <c r="B10" i="4" s="1"/>
  <c r="M6" i="5"/>
  <c r="L6" i="5"/>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AT10" i="4"/>
  <c r="W10" i="4"/>
  <c r="I10" i="4"/>
  <c r="BB8" i="4"/>
  <c r="AL8" i="4"/>
  <c r="AD8" i="4"/>
  <c r="W8" i="4"/>
  <c r="P8" i="4"/>
  <c r="B8" i="4"/>
</calcChain>
</file>

<file path=xl/sharedStrings.xml><?xml version="1.0" encoding="utf-8"?>
<sst xmlns="http://schemas.openxmlformats.org/spreadsheetml/2006/main" count="231" uniqueCount="117">
  <si>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</si>
  <si>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</si>
  <si>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</si>
  <si>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</si>
  <si>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</si>
  <si>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</si>
  <si>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</si>
  <si>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</si>
  <si>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</si>
  <si>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</si>
  <si>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</si>
  <si>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</si>
  <si>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</si>
  <si>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</si>
  <si>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</si>
  <si>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</si>
  <si>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</si>
  <si>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</si>
  <si>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</si>
  <si>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</si>
  <si>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</si>
  <si>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</si>
  <si>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</si>
  <si>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</si>
  <si>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</si>
  <si>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</si>
  <si>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</si>
  <si>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</si>
  <si>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</si>
  <si>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</si>
  <si>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</si>
  <si>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</si>
  <si>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</si>
  <si>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</si>
  <si>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</si>
  <si>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</si>
  <si>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</si>
  <si>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</si>
  <si>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</si>
  <si>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</si>
  <si>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</si>
  <si>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</si>
  <si>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</si>
  <si>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</si>
  <si>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</si>
  <si>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</si>
  <si>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</si>
  <si>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</si>
  <si>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</si>
  <si>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</si>
  <si>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</si>
  <si>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</si>
  <si>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</si>
  <si>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</si>
  <si>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</si>
  <si>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</si>
  <si>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</si>
  <si>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</si>
  <si>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</si>
  <si>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</si>
  <si>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</si>
  <si>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</si>
  <si>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</si>
  <si>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</si>
  <si>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</si>
  <si>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</si>
  <si>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</si>
  <si>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</si>
  <si>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</si>
  <si>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</si>
  <si>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</si>
  <si>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</si>
  <si>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</si>
  <si>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</si>
  <si>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</si>
  <si>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</si>
  <si>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</si>
  <si>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</si>
  <si>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</si>
  <si>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</si>
  <si>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</si>
  <si>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</si>
  <si>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</si>
  <si>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</si>
  <si>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</si>
  <si>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</si>
  <si>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</si>
  <si>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</si>
  <si>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</si>
  <si>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</si>
  <si>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</si>
  <si>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</si>
  <si>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</si>
  <si>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</si>
  <si>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</si>
  <si>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</si>
  <si>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</si>
  <si>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</si>
  <si>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</si>
  <si>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</si>
  <si>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</si>
  <si>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</si>
  <si>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</si>
  <si>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</si>
  <si>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</si>
  <si>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</si>
  <si>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</si>
  <si>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</si>
  <si>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</si>
  <si>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</si>
  <si>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</si>
  <si>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</si>
  <si>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</si>
  <si>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</si>
  <si>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経常収支比率は類似団体平均値よりも低くなっていますが、100％を上回っており、使用料収入や一般会計からの繰入金等により維持管理費や企業債にかかる支払利息等の経費を賄えている状況となっています。
　②平成28年度より欠損が出ており、令和元年度も収益よりも費用が大きく欠損が発生している状況ですが、前年度と比べると低い数値となっています。
　③平成初期に借り入れた企業債の償還額が大きいため、流動比率は100％を下回っていますが、前年度より高くなっています。
　④企業債の償還額が借入額よりも上回っているため、前年度よりも減少しています。
　⑤経費回収率は100%で汚水処理にかかる費用を使用料収入で賄えている状況です。
　⑥汚水処理原価は前年度に比べ低くなっており、汚水処理費が減少している状況です。
　⑦施設の統廃合を進めていますが、まだ施設が過大で実際の処理量に見合っていない状況となっています。
　⑧集落排水施設が整備されて相当年数が経過しているため、水洗化率は高い数値となっています。</t>
    <rPh sb="19" eb="20">
      <t>ヒク</t>
    </rPh>
    <rPh sb="34" eb="35">
      <t>ウエ</t>
    </rPh>
    <rPh sb="101" eb="103">
      <t>ヘイセイ</t>
    </rPh>
    <rPh sb="117" eb="119">
      <t>レイワ</t>
    </rPh>
    <rPh sb="157" eb="158">
      <t>ヒク</t>
    </rPh>
    <rPh sb="172" eb="174">
      <t>ヘイセイ</t>
    </rPh>
    <rPh sb="174" eb="176">
      <t>ショキ</t>
    </rPh>
    <rPh sb="255" eb="258">
      <t>ゼンネンド</t>
    </rPh>
    <rPh sb="261" eb="263">
      <t>ゲンショウ</t>
    </rPh>
    <rPh sb="326" eb="327">
      <t>ヒク</t>
    </rPh>
    <rPh sb="334" eb="336">
      <t>オスイ</t>
    </rPh>
    <rPh sb="336" eb="338">
      <t>ショリ</t>
    </rPh>
    <rPh sb="338" eb="339">
      <t>ヒ</t>
    </rPh>
    <rPh sb="340" eb="342">
      <t>ゲンショウ</t>
    </rPh>
    <rPh sb="354" eb="356">
      <t>シセツ</t>
    </rPh>
    <rPh sb="357" eb="360">
      <t>トウハイゴウ</t>
    </rPh>
    <rPh sb="361" eb="362">
      <t>スス</t>
    </rPh>
    <phoneticPr fontId="4"/>
  </si>
  <si>
    <t>　①有形固定資産減価償却率は、類似団体平均値よりも低い数値となっています。法適用になってから5年しか経っておらず、減価償却累計が類似団体よりも小さいことが理由となります。
　②令和元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47" eb="48">
      <t>ネン</t>
    </rPh>
    <rPh sb="88" eb="90">
      <t>レイワ</t>
    </rPh>
    <phoneticPr fontId="4"/>
  </si>
  <si>
    <t>　下水道事業の収入において、現在、一般会計からの基準外繰入金によって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</si>
</sst>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2.99</c:v>
                </c:pt>
                <c:pt idx="1">
                  <c:v>0.72</c:v>
                </c:pt>
                <c:pt idx="2">
                  <c:v>23.13</c:v>
                </c:pt>
                <c:pt idx="3">
                  <c:v>0.21</c:v>
                </c:pt>
                <c:pt idx="4">
                  <c:v>0.21</c:v>
                </c:pt>
              </c:numCache>
            </c:numRef>
          </c:val>
          <c:extLst>
            <c:ext xmlns:c16="http://schemas.microsoft.com/office/drawing/2014/chart" uri="{C3380CC4-5D6E-409C-BE32-E72D297353CC}">
              <c16:uniqueId val="{00000000-966B-4818-BD1B-B0AF352820B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0.44</c:v>
                </c:pt>
                <c:pt idx="3">
                  <c:v>0.04</c:v>
                </c:pt>
                <c:pt idx="4">
                  <c:v>0.02</c:v>
                </c:pt>
              </c:numCache>
            </c:numRef>
          </c:val>
          <c:smooth val="0"/>
          <c:extLst>
            <c:ext xmlns:c16="http://schemas.microsoft.com/office/drawing/2014/chart" uri="{C3380CC4-5D6E-409C-BE32-E72D297353CC}">
              <c16:uniqueId val="{00000001-966B-4818-BD1B-B0AF352820B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56.5</c:v>
                </c:pt>
                <c:pt idx="1">
                  <c:v>53.93</c:v>
                </c:pt>
                <c:pt idx="2">
                  <c:v>53.87</c:v>
                </c:pt>
                <c:pt idx="3">
                  <c:v>58.12</c:v>
                </c:pt>
                <c:pt idx="4">
                  <c:v>57</c:v>
                </c:pt>
              </c:numCache>
            </c:numRef>
          </c:val>
          <c:extLst>
            <c:ext xmlns:c16="http://schemas.microsoft.com/office/drawing/2014/chart" uri="{C3380CC4-5D6E-409C-BE32-E72D297353CC}">
              <c16:uniqueId val="{00000000-3B4D-43F8-97CC-8C083E5748A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57.3</c:v>
                </c:pt>
                <c:pt idx="1">
                  <c:v>56</c:v>
                </c:pt>
                <c:pt idx="2">
                  <c:v>56.01</c:v>
                </c:pt>
                <c:pt idx="3">
                  <c:v>56.72</c:v>
                </c:pt>
                <c:pt idx="4">
                  <c:v>54.06</c:v>
                </c:pt>
              </c:numCache>
            </c:numRef>
          </c:val>
          <c:smooth val="0"/>
          <c:extLst>
            <c:ext xmlns:c16="http://schemas.microsoft.com/office/drawing/2014/chart" uri="{C3380CC4-5D6E-409C-BE32-E72D297353CC}">
              <c16:uniqueId val="{00000001-3B4D-43F8-97CC-8C083E5748A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94.3</c:v>
                </c:pt>
                <c:pt idx="1">
                  <c:v>94.6</c:v>
                </c:pt>
                <c:pt idx="2">
                  <c:v>94.94</c:v>
                </c:pt>
                <c:pt idx="3">
                  <c:v>95.27</c:v>
                </c:pt>
                <c:pt idx="4">
                  <c:v>95.66</c:v>
                </c:pt>
              </c:numCache>
            </c:numRef>
          </c:val>
          <c:extLst>
            <c:ext xmlns:c16="http://schemas.microsoft.com/office/drawing/2014/chart" uri="{C3380CC4-5D6E-409C-BE32-E72D297353CC}">
              <c16:uniqueId val="{00000000-691A-4250-86FA-38B4EB6209A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89.43</c:v>
                </c:pt>
                <c:pt idx="1">
                  <c:v>89.51</c:v>
                </c:pt>
                <c:pt idx="2">
                  <c:v>89.77</c:v>
                </c:pt>
                <c:pt idx="3">
                  <c:v>90.04</c:v>
                </c:pt>
                <c:pt idx="4">
                  <c:v>90.11</c:v>
                </c:pt>
              </c:numCache>
            </c:numRef>
          </c:val>
          <c:smooth val="0"/>
          <c:extLst>
            <c:ext xmlns:c16="http://schemas.microsoft.com/office/drawing/2014/chart" uri="{C3380CC4-5D6E-409C-BE32-E72D297353CC}">
              <c16:uniqueId val="{00000001-691A-4250-86FA-38B4EB6209A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102.92</c:v>
                </c:pt>
                <c:pt idx="1">
                  <c:v>92.32</c:v>
                </c:pt>
                <c:pt idx="2">
                  <c:v>89.8</c:v>
                </c:pt>
                <c:pt idx="3">
                  <c:v>102.72</c:v>
                </c:pt>
                <c:pt idx="4">
                  <c:v>101.26</c:v>
                </c:pt>
              </c:numCache>
            </c:numRef>
          </c:val>
          <c:extLst>
            <c:ext xmlns:c16="http://schemas.microsoft.com/office/drawing/2014/chart" uri="{C3380CC4-5D6E-409C-BE32-E72D297353CC}">
              <c16:uniqueId val="{00000000-1524-4C02-8ACC-3D792C449D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99.93</c:v>
                </c:pt>
                <c:pt idx="1">
                  <c:v>97.34</c:v>
                </c:pt>
                <c:pt idx="2">
                  <c:v>100.99</c:v>
                </c:pt>
                <c:pt idx="3">
                  <c:v>101.27</c:v>
                </c:pt>
                <c:pt idx="4">
                  <c:v>101.91</c:v>
                </c:pt>
              </c:numCache>
            </c:numRef>
          </c:val>
          <c:smooth val="0"/>
          <c:extLst>
            <c:ext xmlns:c16="http://schemas.microsoft.com/office/drawing/2014/chart" uri="{C3380CC4-5D6E-409C-BE32-E72D297353CC}">
              <c16:uniqueId val="{00000001-1524-4C02-8ACC-3D792C449D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3.76</c:v>
                </c:pt>
                <c:pt idx="1">
                  <c:v>7.04</c:v>
                </c:pt>
                <c:pt idx="2">
                  <c:v>10.46</c:v>
                </c:pt>
                <c:pt idx="3">
                  <c:v>13.31</c:v>
                </c:pt>
                <c:pt idx="4">
                  <c:v>16.3</c:v>
                </c:pt>
              </c:numCache>
            </c:numRef>
          </c:val>
          <c:extLst>
            <c:ext xmlns:c16="http://schemas.microsoft.com/office/drawing/2014/chart" uri="{C3380CC4-5D6E-409C-BE32-E72D297353CC}">
              <c16:uniqueId val="{00000000-DB68-4227-ADA8-7F5EDEBE5E2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20.350000000000001</c:v>
                </c:pt>
                <c:pt idx="1">
                  <c:v>21.33</c:v>
                </c:pt>
                <c:pt idx="2">
                  <c:v>22.69</c:v>
                </c:pt>
                <c:pt idx="3">
                  <c:v>24.32</c:v>
                </c:pt>
                <c:pt idx="4">
                  <c:v>28.19</c:v>
                </c:pt>
              </c:numCache>
            </c:numRef>
          </c:val>
          <c:smooth val="0"/>
          <c:extLst>
            <c:ext xmlns:c16="http://schemas.microsoft.com/office/drawing/2014/chart" uri="{C3380CC4-5D6E-409C-BE32-E72D297353CC}">
              <c16:uniqueId val="{00000001-DB68-4227-ADA8-7F5EDEBE5E2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DE-4EF4-A6AB-3171C55B29CF}"/>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8DE-4EF4-A6AB-3171C55B29CF}"/>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formatCode="#,##0.00;&quot;△&quot;#,##0.00">
                  <c:v>0</c:v>
                </c:pt>
                <c:pt idx="1">
                  <c:v>27.87</c:v>
                </c:pt>
                <c:pt idx="2">
                  <c:v>68.66</c:v>
                </c:pt>
                <c:pt idx="3">
                  <c:v>59.34</c:v>
                </c:pt>
                <c:pt idx="4">
                  <c:v>55.46</c:v>
                </c:pt>
              </c:numCache>
            </c:numRef>
          </c:val>
          <c:extLst>
            <c:ext xmlns:c16="http://schemas.microsoft.com/office/drawing/2014/chart" uri="{C3380CC4-5D6E-409C-BE32-E72D297353CC}">
              <c16:uniqueId val="{00000000-70C8-4868-AA49-088F7C668E9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147.11000000000001</c:v>
                </c:pt>
                <c:pt idx="1">
                  <c:v>148.37</c:v>
                </c:pt>
                <c:pt idx="2">
                  <c:v>149.02000000000001</c:v>
                </c:pt>
                <c:pt idx="3">
                  <c:v>137.09</c:v>
                </c:pt>
                <c:pt idx="4">
                  <c:v>127.98</c:v>
                </c:pt>
              </c:numCache>
            </c:numRef>
          </c:val>
          <c:smooth val="0"/>
          <c:extLst>
            <c:ext xmlns:c16="http://schemas.microsoft.com/office/drawing/2014/chart" uri="{C3380CC4-5D6E-409C-BE32-E72D297353CC}">
              <c16:uniqueId val="{00000001-70C8-4868-AA49-088F7C668E9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28.41</c:v>
                </c:pt>
                <c:pt idx="1">
                  <c:v>43.01</c:v>
                </c:pt>
                <c:pt idx="2">
                  <c:v>50.98</c:v>
                </c:pt>
                <c:pt idx="3">
                  <c:v>51.81</c:v>
                </c:pt>
                <c:pt idx="4">
                  <c:v>56.75</c:v>
                </c:pt>
              </c:numCache>
            </c:numRef>
          </c:val>
          <c:extLst>
            <c:ext xmlns:c16="http://schemas.microsoft.com/office/drawing/2014/chart" uri="{C3380CC4-5D6E-409C-BE32-E72D297353CC}">
              <c16:uniqueId val="{00000000-245F-4B62-BEE7-F74E19AEB57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47.67</c:v>
                </c:pt>
                <c:pt idx="1">
                  <c:v>40.78</c:v>
                </c:pt>
                <c:pt idx="2">
                  <c:v>38.119999999999997</c:v>
                </c:pt>
                <c:pt idx="3">
                  <c:v>43.5</c:v>
                </c:pt>
                <c:pt idx="4">
                  <c:v>44.14</c:v>
                </c:pt>
              </c:numCache>
            </c:numRef>
          </c:val>
          <c:smooth val="0"/>
          <c:extLst>
            <c:ext xmlns:c16="http://schemas.microsoft.com/office/drawing/2014/chart" uri="{C3380CC4-5D6E-409C-BE32-E72D297353CC}">
              <c16:uniqueId val="{00000001-245F-4B62-BEE7-F74E19AEB57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2105.31</c:v>
                </c:pt>
                <c:pt idx="1">
                  <c:v>2075.56</c:v>
                </c:pt>
                <c:pt idx="2">
                  <c:v>2216.67</c:v>
                </c:pt>
                <c:pt idx="3">
                  <c:v>2150.2600000000002</c:v>
                </c:pt>
                <c:pt idx="4">
                  <c:v>2024.12</c:v>
                </c:pt>
              </c:numCache>
            </c:numRef>
          </c:val>
          <c:extLst>
            <c:ext xmlns:c16="http://schemas.microsoft.com/office/drawing/2014/chart" uri="{C3380CC4-5D6E-409C-BE32-E72D297353CC}">
              <c16:uniqueId val="{00000000-802B-4E40-A10F-C474DA20E10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721.43</c:v>
                </c:pt>
                <c:pt idx="1">
                  <c:v>685.34</c:v>
                </c:pt>
                <c:pt idx="2">
                  <c:v>684.74</c:v>
                </c:pt>
                <c:pt idx="3">
                  <c:v>654.91999999999996</c:v>
                </c:pt>
                <c:pt idx="4">
                  <c:v>654.71</c:v>
                </c:pt>
              </c:numCache>
            </c:numRef>
          </c:val>
          <c:smooth val="0"/>
          <c:extLst>
            <c:ext xmlns:c16="http://schemas.microsoft.com/office/drawing/2014/chart" uri="{C3380CC4-5D6E-409C-BE32-E72D297353CC}">
              <c16:uniqueId val="{00000001-802B-4E40-A10F-C474DA20E10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123.43</c:v>
                </c:pt>
                <c:pt idx="1">
                  <c:v>107.18</c:v>
                </c:pt>
                <c:pt idx="2">
                  <c:v>99.58</c:v>
                </c:pt>
                <c:pt idx="3">
                  <c:v>99.5</c:v>
                </c:pt>
                <c:pt idx="4">
                  <c:v>100</c:v>
                </c:pt>
              </c:numCache>
            </c:numRef>
          </c:val>
          <c:extLst>
            <c:ext xmlns:c16="http://schemas.microsoft.com/office/drawing/2014/chart" uri="{C3380CC4-5D6E-409C-BE32-E72D297353CC}">
              <c16:uniqueId val="{00000000-6763-4D76-86D2-6DAD000997F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59.3</c:v>
                </c:pt>
                <c:pt idx="1">
                  <c:v>59.83</c:v>
                </c:pt>
                <c:pt idx="2">
                  <c:v>65.33</c:v>
                </c:pt>
                <c:pt idx="3">
                  <c:v>65.39</c:v>
                </c:pt>
                <c:pt idx="4">
                  <c:v>65.37</c:v>
                </c:pt>
              </c:numCache>
            </c:numRef>
          </c:val>
          <c:smooth val="0"/>
          <c:extLst>
            <c:ext xmlns:c16="http://schemas.microsoft.com/office/drawing/2014/chart" uri="{C3380CC4-5D6E-409C-BE32-E72D297353CC}">
              <c16:uniqueId val="{00000001-6763-4D76-86D2-6DAD000997F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153.68</c:v>
                </c:pt>
                <c:pt idx="1">
                  <c:v>180.64</c:v>
                </c:pt>
                <c:pt idx="2">
                  <c:v>195.09</c:v>
                </c:pt>
                <c:pt idx="3">
                  <c:v>196.24</c:v>
                </c:pt>
                <c:pt idx="4">
                  <c:v>194.47</c:v>
                </c:pt>
              </c:numCache>
            </c:numRef>
          </c:val>
          <c:extLst>
            <c:ext xmlns:c16="http://schemas.microsoft.com/office/drawing/2014/chart" uri="{C3380CC4-5D6E-409C-BE32-E72D297353CC}">
              <c16:uniqueId val="{00000000-383B-444A-8F74-5301939CA09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248.14</c:v>
                </c:pt>
                <c:pt idx="1">
                  <c:v>246.66</c:v>
                </c:pt>
                <c:pt idx="2">
                  <c:v>227.43</c:v>
                </c:pt>
                <c:pt idx="3">
                  <c:v>230.88</c:v>
                </c:pt>
                <c:pt idx="4">
                  <c:v>228.99</c:v>
                </c:pt>
              </c:numCache>
            </c:numRef>
          </c:val>
          <c:smooth val="0"/>
          <c:extLst>
            <c:ext xmlns:c16="http://schemas.microsoft.com/office/drawing/2014/chart" uri="{C3380CC4-5D6E-409C-BE32-E72D297353CC}">
              <c16:uniqueId val="{00000001-383B-444A-8F74-5301939CA09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52"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鶴岡市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F1</v>
      </c>
      <c r="X8" s="78"/>
      <c r="Y8" s="78"/>
      <c r="Z8" s="78"/>
      <c r="AA8" s="78"/>
      <c r="AB8" s="78"/>
      <c r="AC8" s="78"/>
      <c r="AD8" s="79" t="str">
        <f>データ!$M$6</f>
        <v>非設置</v>
      </c>
      <c r="AE8" s="79"/>
      <c r="AF8" s="79"/>
      <c r="AG8" s="79"/>
      <c r="AH8" s="79"/>
      <c r="AI8" s="79"/>
      <c r="AJ8" s="79"/>
      <c r="AK8" s="3"/>
      <c r="AL8" s="75">
        <f>データ!S6</f>
        <v>125500</v>
      </c>
      <c r="AM8" s="75"/>
      <c r="AN8" s="75"/>
      <c r="AO8" s="75"/>
      <c r="AP8" s="75"/>
      <c r="AQ8" s="75"/>
      <c r="AR8" s="75"/>
      <c r="AS8" s="75"/>
      <c r="AT8" s="74">
        <f>データ!T6</f>
        <v>1311.53</v>
      </c>
      <c r="AU8" s="74"/>
      <c r="AV8" s="74"/>
      <c r="AW8" s="74"/>
      <c r="AX8" s="74"/>
      <c r="AY8" s="74"/>
      <c r="AZ8" s="74"/>
      <c r="BA8" s="74"/>
      <c r="BB8" s="74">
        <f>データ!U6</f>
        <v>95.69</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69.430000000000007</v>
      </c>
      <c r="J10" s="74"/>
      <c r="K10" s="74"/>
      <c r="L10" s="74"/>
      <c r="M10" s="74"/>
      <c r="N10" s="74"/>
      <c r="O10" s="74"/>
      <c r="P10" s="74">
        <f>データ!P6</f>
        <v>12.76</v>
      </c>
      <c r="Q10" s="74"/>
      <c r="R10" s="74"/>
      <c r="S10" s="74"/>
      <c r="T10" s="74"/>
      <c r="U10" s="74"/>
      <c r="V10" s="74"/>
      <c r="W10" s="74">
        <f>データ!Q6</f>
        <v>83.14</v>
      </c>
      <c r="X10" s="74"/>
      <c r="Y10" s="74"/>
      <c r="Z10" s="74"/>
      <c r="AA10" s="74"/>
      <c r="AB10" s="74"/>
      <c r="AC10" s="74"/>
      <c r="AD10" s="75">
        <f>データ!R6</f>
        <v>3883</v>
      </c>
      <c r="AE10" s="75"/>
      <c r="AF10" s="75"/>
      <c r="AG10" s="75"/>
      <c r="AH10" s="75"/>
      <c r="AI10" s="75"/>
      <c r="AJ10" s="75"/>
      <c r="AK10" s="2"/>
      <c r="AL10" s="75">
        <f>データ!V6</f>
        <v>15917</v>
      </c>
      <c r="AM10" s="75"/>
      <c r="AN10" s="75"/>
      <c r="AO10" s="75"/>
      <c r="AP10" s="75"/>
      <c r="AQ10" s="75"/>
      <c r="AR10" s="75"/>
      <c r="AS10" s="75"/>
      <c r="AT10" s="74">
        <f>データ!W6</f>
        <v>12.95</v>
      </c>
      <c r="AU10" s="74"/>
      <c r="AV10" s="74"/>
      <c r="AW10" s="74"/>
      <c r="AX10" s="74"/>
      <c r="AY10" s="74"/>
      <c r="AZ10" s="74"/>
      <c r="BA10" s="74"/>
      <c r="BB10" s="74">
        <f>データ!X6</f>
        <v>1229.1099999999999</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116</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19AAVNw1nBNBS8hqCg9AbocEvo1eyS/CNdwRXRBHC83ELcIgH9Nyj1rL2xOLkQlOrNDy0K8bFwPEgif9Jx5HAA==" saltValue="vaeo5bTioU8yLr5hgtVur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62031</v>
      </c>
      <c r="D6" s="33">
        <f t="shared" si="3"/>
        <v>46</v>
      </c>
      <c r="E6" s="33">
        <f t="shared" si="3"/>
        <v>17</v>
      </c>
      <c r="F6" s="33">
        <f t="shared" si="3"/>
        <v>5</v>
      </c>
      <c r="G6" s="33">
        <f t="shared" si="3"/>
        <v>0</v>
      </c>
      <c r="H6" s="33" t="str">
        <f t="shared" si="3"/>
        <v>山形県　鶴岡市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69.430000000000007</v>
      </c>
      <c r="P6" s="34">
        <f t="shared" si="3"/>
        <v>12.76</v>
      </c>
      <c r="Q6" s="34">
        <f t="shared" si="3"/>
        <v>83.14</v>
      </c>
      <c r="R6" s="34">
        <f t="shared" si="3"/>
        <v>3883</v>
      </c>
      <c r="S6" s="34">
        <f t="shared" si="3"/>
        <v>125500</v>
      </c>
      <c r="T6" s="34">
        <f t="shared" si="3"/>
        <v>1311.53</v>
      </c>
      <c r="U6" s="34">
        <f t="shared" si="3"/>
        <v>95.69</v>
      </c>
      <c r="V6" s="34">
        <f t="shared" si="3"/>
        <v>15917</v>
      </c>
      <c r="W6" s="34">
        <f t="shared" si="3"/>
        <v>12.95</v>
      </c>
      <c r="X6" s="34">
        <f t="shared" si="3"/>
        <v>1229.1099999999999</v>
      </c>
      <c r="Y6" s="35">
        <f>IF(Y7="",NA(),Y7)</f>
        <v>102.92</v>
      </c>
      <c r="Z6" s="35">
        <f t="shared" ref="Z6:AH6" si="4">IF(Z7="",NA(),Z7)</f>
        <v>92.32</v>
      </c>
      <c r="AA6" s="35">
        <f t="shared" si="4"/>
        <v>89.8</v>
      </c>
      <c r="AB6" s="35">
        <f t="shared" si="4"/>
        <v>102.72</v>
      </c>
      <c r="AC6" s="35">
        <f t="shared" si="4"/>
        <v>101.26</v>
      </c>
      <c r="AD6" s="35">
        <f t="shared" si="4"/>
        <v>99.93</v>
      </c>
      <c r="AE6" s="35">
        <f t="shared" si="4"/>
        <v>97.34</v>
      </c>
      <c r="AF6" s="35">
        <f t="shared" si="4"/>
        <v>100.99</v>
      </c>
      <c r="AG6" s="35">
        <f t="shared" si="4"/>
        <v>101.27</v>
      </c>
      <c r="AH6" s="35">
        <f t="shared" si="4"/>
        <v>101.91</v>
      </c>
      <c r="AI6" s="34" t="str">
        <f>IF(AI7="","",IF(AI7="-","【-】","【"&amp;SUBSTITUTE(TEXT(AI7,"#,##0.00"),"-","△")&amp;"】"))</f>
        <v>【102.97】</v>
      </c>
      <c r="AJ6" s="34">
        <f>IF(AJ7="",NA(),AJ7)</f>
        <v>0</v>
      </c>
      <c r="AK6" s="35">
        <f t="shared" ref="AK6:AS6" si="5">IF(AK7="",NA(),AK7)</f>
        <v>27.87</v>
      </c>
      <c r="AL6" s="35">
        <f t="shared" si="5"/>
        <v>68.66</v>
      </c>
      <c r="AM6" s="35">
        <f t="shared" si="5"/>
        <v>59.34</v>
      </c>
      <c r="AN6" s="35">
        <f t="shared" si="5"/>
        <v>55.46</v>
      </c>
      <c r="AO6" s="35">
        <f t="shared" si="5"/>
        <v>147.11000000000001</v>
      </c>
      <c r="AP6" s="35">
        <f t="shared" si="5"/>
        <v>148.37</v>
      </c>
      <c r="AQ6" s="35">
        <f t="shared" si="5"/>
        <v>149.02000000000001</v>
      </c>
      <c r="AR6" s="35">
        <f t="shared" si="5"/>
        <v>137.09</v>
      </c>
      <c r="AS6" s="35">
        <f t="shared" si="5"/>
        <v>127.98</v>
      </c>
      <c r="AT6" s="34" t="str">
        <f>IF(AT7="","",IF(AT7="-","【-】","【"&amp;SUBSTITUTE(TEXT(AT7,"#,##0.00"),"-","△")&amp;"】"))</f>
        <v>【165.48】</v>
      </c>
      <c r="AU6" s="35">
        <f>IF(AU7="",NA(),AU7)</f>
        <v>28.41</v>
      </c>
      <c r="AV6" s="35">
        <f t="shared" ref="AV6:BD6" si="6">IF(AV7="",NA(),AV7)</f>
        <v>43.01</v>
      </c>
      <c r="AW6" s="35">
        <f t="shared" si="6"/>
        <v>50.98</v>
      </c>
      <c r="AX6" s="35">
        <f t="shared" si="6"/>
        <v>51.81</v>
      </c>
      <c r="AY6" s="35">
        <f t="shared" si="6"/>
        <v>56.75</v>
      </c>
      <c r="AZ6" s="35">
        <f t="shared" si="6"/>
        <v>47.67</v>
      </c>
      <c r="BA6" s="35">
        <f t="shared" si="6"/>
        <v>40.78</v>
      </c>
      <c r="BB6" s="35">
        <f t="shared" si="6"/>
        <v>38.119999999999997</v>
      </c>
      <c r="BC6" s="35">
        <f t="shared" si="6"/>
        <v>43.5</v>
      </c>
      <c r="BD6" s="35">
        <f t="shared" si="6"/>
        <v>44.14</v>
      </c>
      <c r="BE6" s="34" t="str">
        <f>IF(BE7="","",IF(BE7="-","【-】","【"&amp;SUBSTITUTE(TEXT(BE7,"#,##0.00"),"-","△")&amp;"】"))</f>
        <v>【33.84】</v>
      </c>
      <c r="BF6" s="35">
        <f>IF(BF7="",NA(),BF7)</f>
        <v>2105.31</v>
      </c>
      <c r="BG6" s="35">
        <f t="shared" ref="BG6:BO6" si="7">IF(BG7="",NA(),BG7)</f>
        <v>2075.56</v>
      </c>
      <c r="BH6" s="35">
        <f t="shared" si="7"/>
        <v>2216.67</v>
      </c>
      <c r="BI6" s="35">
        <f t="shared" si="7"/>
        <v>2150.2600000000002</v>
      </c>
      <c r="BJ6" s="35">
        <f t="shared" si="7"/>
        <v>2024.12</v>
      </c>
      <c r="BK6" s="35">
        <f t="shared" si="7"/>
        <v>721.43</v>
      </c>
      <c r="BL6" s="35">
        <f t="shared" si="7"/>
        <v>685.34</v>
      </c>
      <c r="BM6" s="35">
        <f t="shared" si="7"/>
        <v>684.74</v>
      </c>
      <c r="BN6" s="35">
        <f t="shared" si="7"/>
        <v>654.91999999999996</v>
      </c>
      <c r="BO6" s="35">
        <f t="shared" si="7"/>
        <v>654.71</v>
      </c>
      <c r="BP6" s="34" t="str">
        <f>IF(BP7="","",IF(BP7="-","【-】","【"&amp;SUBSTITUTE(TEXT(BP7,"#,##0.00"),"-","△")&amp;"】"))</f>
        <v>【765.47】</v>
      </c>
      <c r="BQ6" s="35">
        <f>IF(BQ7="",NA(),BQ7)</f>
        <v>123.43</v>
      </c>
      <c r="BR6" s="35">
        <f t="shared" ref="BR6:BZ6" si="8">IF(BR7="",NA(),BR7)</f>
        <v>107.18</v>
      </c>
      <c r="BS6" s="35">
        <f t="shared" si="8"/>
        <v>99.58</v>
      </c>
      <c r="BT6" s="35">
        <f t="shared" si="8"/>
        <v>99.5</v>
      </c>
      <c r="BU6" s="35">
        <f t="shared" si="8"/>
        <v>100</v>
      </c>
      <c r="BV6" s="35">
        <f t="shared" si="8"/>
        <v>59.3</v>
      </c>
      <c r="BW6" s="35">
        <f t="shared" si="8"/>
        <v>59.83</v>
      </c>
      <c r="BX6" s="35">
        <f t="shared" si="8"/>
        <v>65.33</v>
      </c>
      <c r="BY6" s="35">
        <f t="shared" si="8"/>
        <v>65.39</v>
      </c>
      <c r="BZ6" s="35">
        <f t="shared" si="8"/>
        <v>65.37</v>
      </c>
      <c r="CA6" s="34" t="str">
        <f>IF(CA7="","",IF(CA7="-","【-】","【"&amp;SUBSTITUTE(TEXT(CA7,"#,##0.00"),"-","△")&amp;"】"))</f>
        <v>【59.59】</v>
      </c>
      <c r="CB6" s="35">
        <f>IF(CB7="",NA(),CB7)</f>
        <v>153.68</v>
      </c>
      <c r="CC6" s="35">
        <f t="shared" ref="CC6:CK6" si="9">IF(CC7="",NA(),CC7)</f>
        <v>180.64</v>
      </c>
      <c r="CD6" s="35">
        <f t="shared" si="9"/>
        <v>195.09</v>
      </c>
      <c r="CE6" s="35">
        <f t="shared" si="9"/>
        <v>196.24</v>
      </c>
      <c r="CF6" s="35">
        <f t="shared" si="9"/>
        <v>194.47</v>
      </c>
      <c r="CG6" s="35">
        <f t="shared" si="9"/>
        <v>248.14</v>
      </c>
      <c r="CH6" s="35">
        <f t="shared" si="9"/>
        <v>246.66</v>
      </c>
      <c r="CI6" s="35">
        <f t="shared" si="9"/>
        <v>227.43</v>
      </c>
      <c r="CJ6" s="35">
        <f t="shared" si="9"/>
        <v>230.88</v>
      </c>
      <c r="CK6" s="35">
        <f t="shared" si="9"/>
        <v>228.99</v>
      </c>
      <c r="CL6" s="34" t="str">
        <f>IF(CL7="","",IF(CL7="-","【-】","【"&amp;SUBSTITUTE(TEXT(CL7,"#,##0.00"),"-","△")&amp;"】"))</f>
        <v>【257.86】</v>
      </c>
      <c r="CM6" s="35">
        <f>IF(CM7="",NA(),CM7)</f>
        <v>56.5</v>
      </c>
      <c r="CN6" s="35">
        <f t="shared" ref="CN6:CV6" si="10">IF(CN7="",NA(),CN7)</f>
        <v>53.93</v>
      </c>
      <c r="CO6" s="35">
        <f t="shared" si="10"/>
        <v>53.87</v>
      </c>
      <c r="CP6" s="35">
        <f t="shared" si="10"/>
        <v>58.12</v>
      </c>
      <c r="CQ6" s="35">
        <f t="shared" si="10"/>
        <v>57</v>
      </c>
      <c r="CR6" s="35">
        <f t="shared" si="10"/>
        <v>57.3</v>
      </c>
      <c r="CS6" s="35">
        <f t="shared" si="10"/>
        <v>56</v>
      </c>
      <c r="CT6" s="35">
        <f t="shared" si="10"/>
        <v>56.01</v>
      </c>
      <c r="CU6" s="35">
        <f t="shared" si="10"/>
        <v>56.72</v>
      </c>
      <c r="CV6" s="35">
        <f t="shared" si="10"/>
        <v>54.06</v>
      </c>
      <c r="CW6" s="34" t="str">
        <f>IF(CW7="","",IF(CW7="-","【-】","【"&amp;SUBSTITUTE(TEXT(CW7,"#,##0.00"),"-","△")&amp;"】"))</f>
        <v>【51.30】</v>
      </c>
      <c r="CX6" s="35">
        <f>IF(CX7="",NA(),CX7)</f>
        <v>94.3</v>
      </c>
      <c r="CY6" s="35">
        <f t="shared" ref="CY6:DG6" si="11">IF(CY7="",NA(),CY7)</f>
        <v>94.6</v>
      </c>
      <c r="CZ6" s="35">
        <f t="shared" si="11"/>
        <v>94.94</v>
      </c>
      <c r="DA6" s="35">
        <f t="shared" si="11"/>
        <v>95.27</v>
      </c>
      <c r="DB6" s="35">
        <f t="shared" si="11"/>
        <v>95.66</v>
      </c>
      <c r="DC6" s="35">
        <f t="shared" si="11"/>
        <v>89.43</v>
      </c>
      <c r="DD6" s="35">
        <f t="shared" si="11"/>
        <v>89.51</v>
      </c>
      <c r="DE6" s="35">
        <f t="shared" si="11"/>
        <v>89.77</v>
      </c>
      <c r="DF6" s="35">
        <f t="shared" si="11"/>
        <v>90.04</v>
      </c>
      <c r="DG6" s="35">
        <f t="shared" si="11"/>
        <v>90.11</v>
      </c>
      <c r="DH6" s="34" t="str">
        <f>IF(DH7="","",IF(DH7="-","【-】","【"&amp;SUBSTITUTE(TEXT(DH7,"#,##0.00"),"-","△")&amp;"】"))</f>
        <v>【86.22】</v>
      </c>
      <c r="DI6" s="35">
        <f>IF(DI7="",NA(),DI7)</f>
        <v>3.76</v>
      </c>
      <c r="DJ6" s="35">
        <f t="shared" ref="DJ6:DR6" si="12">IF(DJ7="",NA(),DJ7)</f>
        <v>7.04</v>
      </c>
      <c r="DK6" s="35">
        <f t="shared" si="12"/>
        <v>10.46</v>
      </c>
      <c r="DL6" s="35">
        <f t="shared" si="12"/>
        <v>13.31</v>
      </c>
      <c r="DM6" s="35">
        <f t="shared" si="12"/>
        <v>16.3</v>
      </c>
      <c r="DN6" s="35">
        <f t="shared" si="12"/>
        <v>20.350000000000001</v>
      </c>
      <c r="DO6" s="35">
        <f t="shared" si="12"/>
        <v>21.33</v>
      </c>
      <c r="DP6" s="35">
        <f t="shared" si="12"/>
        <v>22.69</v>
      </c>
      <c r="DQ6" s="35">
        <f t="shared" si="12"/>
        <v>24.32</v>
      </c>
      <c r="DR6" s="35">
        <f t="shared" si="12"/>
        <v>28.19</v>
      </c>
      <c r="DS6" s="34" t="str">
        <f>IF(DS7="","",IF(DS7="-","【-】","【"&amp;SUBSTITUTE(TEXT(DS7,"#,##0.00"),"-","△")&amp;"】"))</f>
        <v>【24.97】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5">
        <f>IF(EE7="",NA(),EE7)</f>
        <v>2.99</v>
      </c>
      <c r="EF6" s="35">
        <f t="shared" ref="EF6:EN6" si="14">IF(EF7="",NA(),EF7)</f>
        <v>0.72</v>
      </c>
      <c r="EG6" s="35">
        <f t="shared" si="14"/>
        <v>23.13</v>
      </c>
      <c r="EH6" s="35">
        <f t="shared" si="14"/>
        <v>0.21</v>
      </c>
      <c r="EI6" s="35">
        <f t="shared" si="14"/>
        <v>0.21</v>
      </c>
      <c r="EJ6" s="35">
        <f t="shared" si="14"/>
        <v>0.11</v>
      </c>
      <c r="EK6" s="35">
        <f t="shared" si="14"/>
        <v>0.05</v>
      </c>
      <c r="EL6" s="35">
        <f t="shared" si="14"/>
        <v>0.44</v>
      </c>
      <c r="EM6" s="35">
        <f t="shared" si="14"/>
        <v>0.04</v>
      </c>
      <c r="EN6" s="35">
        <f t="shared" si="14"/>
        <v>0.02</v>
      </c>
      <c r="EO6" s="34" t="str">
        <f>IF(EO7="","",IF(EO7="-","【-】","【"&amp;SUBSTITUTE(TEXT(EO7,"#,##0.00"),"-","△")&amp;"】"))</f>
        <v>【0.02】</v>
      </c>
    </row>
    <row r="7" spans="1:148" s="36" customFormat="1" x14ac:dyDescent="0.15">
      <c r="A7" s="28"/>
      <c r="B7" s="37">
        <v>2019</v>
      </c>
      <c r="C7" s="37">
        <v>62031</v>
      </c>
      <c r="D7" s="37">
        <v>46</v>
      </c>
      <c r="E7" s="37">
        <v>17</v>
      </c>
      <c r="F7" s="37">
        <v>5</v>
      </c>
      <c r="G7" s="37">
        <v>0</v>
      </c>
      <c r="H7" s="37" t="s">
        <v>96</v>
      </c>
      <c r="I7" s="37" t="s">
        <v>97</v>
      </c>
      <c r="J7" s="37" t="s">
        <v>98</v>
      </c>
      <c r="K7" s="37" t="s">
        <v>99</v>
      </c>
      <c r="L7" s="37" t="s">
        <v>100</v>
      </c>
      <c r="M7" s="37" t="s">
        <v>101</v>
      </c>
      <c r="N7" s="38" t="s">
        <v>102</v>
      </c>
      <c r="O7" s="38">
        <v>69.430000000000007</v>
      </c>
      <c r="P7" s="38">
        <v>12.76</v>
      </c>
      <c r="Q7" s="38">
        <v>83.14</v>
      </c>
      <c r="R7" s="38">
        <v>3883</v>
      </c>
      <c r="S7" s="38">
        <v>125500</v>
      </c>
      <c r="T7" s="38">
        <v>1311.53</v>
      </c>
      <c r="U7" s="38">
        <v>95.69</v>
      </c>
      <c r="V7" s="38">
        <v>15917</v>
      </c>
      <c r="W7" s="38">
        <v>12.95</v>
      </c>
      <c r="X7" s="38">
        <v>1229.1099999999999</v>
      </c>
      <c r="Y7" s="38">
        <v>102.92</v>
      </c>
      <c r="Z7" s="38">
        <v>92.32</v>
      </c>
      <c r="AA7" s="38">
        <v>89.8</v>
      </c>
      <c r="AB7" s="38">
        <v>102.72</v>
      </c>
      <c r="AC7" s="38">
        <v>101.26</v>
      </c>
      <c r="AD7" s="38">
        <v>99.93</v>
      </c>
      <c r="AE7" s="38">
        <v>97.34</v>
      </c>
      <c r="AF7" s="38">
        <v>100.99</v>
      </c>
      <c r="AG7" s="38">
        <v>101.27</v>
      </c>
      <c r="AH7" s="38">
        <v>101.91</v>
      </c>
      <c r="AI7" s="38">
        <v>102.97</v>
      </c>
      <c r="AJ7" s="38">
        <v>0</v>
      </c>
      <c r="AK7" s="38">
        <v>27.87</v>
      </c>
      <c r="AL7" s="38">
        <v>68.66</v>
      </c>
      <c r="AM7" s="38">
        <v>59.34</v>
      </c>
      <c r="AN7" s="38">
        <v>55.46</v>
      </c>
      <c r="AO7" s="38">
        <v>147.11000000000001</v>
      </c>
      <c r="AP7" s="38">
        <v>148.37</v>
      </c>
      <c r="AQ7" s="38">
        <v>149.02000000000001</v>
      </c>
      <c r="AR7" s="38">
        <v>137.09</v>
      </c>
      <c r="AS7" s="38">
        <v>127.98</v>
      </c>
      <c r="AT7" s="38">
        <v>165.48</v>
      </c>
      <c r="AU7" s="38">
        <v>28.41</v>
      </c>
      <c r="AV7" s="38">
        <v>43.01</v>
      </c>
      <c r="AW7" s="38">
        <v>50.98</v>
      </c>
      <c r="AX7" s="38">
        <v>51.81</v>
      </c>
      <c r="AY7" s="38">
        <v>56.75</v>
      </c>
      <c r="AZ7" s="38">
        <v>47.67</v>
      </c>
      <c r="BA7" s="38">
        <v>40.78</v>
      </c>
      <c r="BB7" s="38">
        <v>38.119999999999997</v>
      </c>
      <c r="BC7" s="38">
        <v>43.5</v>
      </c>
      <c r="BD7" s="38">
        <v>44.14</v>
      </c>
      <c r="BE7" s="38">
        <v>33.840000000000003</v>
      </c>
      <c r="BF7" s="38">
        <v>2105.31</v>
      </c>
      <c r="BG7" s="38">
        <v>2075.56</v>
      </c>
      <c r="BH7" s="38">
        <v>2216.67</v>
      </c>
      <c r="BI7" s="38">
        <v>2150.2600000000002</v>
      </c>
      <c r="BJ7" s="38">
        <v>2024.12</v>
      </c>
      <c r="BK7" s="38">
        <v>721.43</v>
      </c>
      <c r="BL7" s="38">
        <v>685.34</v>
      </c>
      <c r="BM7" s="38">
        <v>684.74</v>
      </c>
      <c r="BN7" s="38">
        <v>654.91999999999996</v>
      </c>
      <c r="BO7" s="38">
        <v>654.71</v>
      </c>
      <c r="BP7" s="38">
        <v>765.47</v>
      </c>
      <c r="BQ7" s="38">
        <v>123.43</v>
      </c>
      <c r="BR7" s="38">
        <v>107.18</v>
      </c>
      <c r="BS7" s="38">
        <v>99.58</v>
      </c>
      <c r="BT7" s="38">
        <v>99.5</v>
      </c>
      <c r="BU7" s="38">
        <v>100</v>
      </c>
      <c r="BV7" s="38">
        <v>59.3</v>
      </c>
      <c r="BW7" s="38">
        <v>59.83</v>
      </c>
      <c r="BX7" s="38">
        <v>65.33</v>
      </c>
      <c r="BY7" s="38">
        <v>65.39</v>
      </c>
      <c r="BZ7" s="38">
        <v>65.37</v>
      </c>
      <c r="CA7" s="38">
        <v>59.59</v>
      </c>
      <c r="CB7" s="38">
        <v>153.68</v>
      </c>
      <c r="CC7" s="38">
        <v>180.64</v>
      </c>
      <c r="CD7" s="38">
        <v>195.09</v>
      </c>
      <c r="CE7" s="38">
        <v>196.24</v>
      </c>
      <c r="CF7" s="38">
        <v>194.47</v>
      </c>
      <c r="CG7" s="38">
        <v>248.14</v>
      </c>
      <c r="CH7" s="38">
        <v>246.66</v>
      </c>
      <c r="CI7" s="38">
        <v>227.43</v>
      </c>
      <c r="CJ7" s="38">
        <v>230.88</v>
      </c>
      <c r="CK7" s="38">
        <v>228.99</v>
      </c>
      <c r="CL7" s="38">
        <v>257.86</v>
      </c>
      <c r="CM7" s="38">
        <v>56.5</v>
      </c>
      <c r="CN7" s="38">
        <v>53.93</v>
      </c>
      <c r="CO7" s="38">
        <v>53.87</v>
      </c>
      <c r="CP7" s="38">
        <v>58.12</v>
      </c>
      <c r="CQ7" s="38">
        <v>57</v>
      </c>
      <c r="CR7" s="38">
        <v>57.3</v>
      </c>
      <c r="CS7" s="38">
        <v>56</v>
      </c>
      <c r="CT7" s="38">
        <v>56.01</v>
      </c>
      <c r="CU7" s="38">
        <v>56.72</v>
      </c>
      <c r="CV7" s="38">
        <v>54.06</v>
      </c>
      <c r="CW7" s="38">
        <v>51.3</v>
      </c>
      <c r="CX7" s="38">
        <v>94.3</v>
      </c>
      <c r="CY7" s="38">
        <v>94.6</v>
      </c>
      <c r="CZ7" s="38">
        <v>94.94</v>
      </c>
      <c r="DA7" s="38">
        <v>95.27</v>
      </c>
      <c r="DB7" s="38">
        <v>95.66</v>
      </c>
      <c r="DC7" s="38">
        <v>89.43</v>
      </c>
      <c r="DD7" s="38">
        <v>89.51</v>
      </c>
      <c r="DE7" s="38">
        <v>89.77</v>
      </c>
      <c r="DF7" s="38">
        <v>90.04</v>
      </c>
      <c r="DG7" s="38">
        <v>90.11</v>
      </c>
      <c r="DH7" s="38">
        <v>86.22</v>
      </c>
      <c r="DI7" s="38">
        <v>3.76</v>
      </c>
      <c r="DJ7" s="38">
        <v>7.04</v>
      </c>
      <c r="DK7" s="38">
        <v>10.46</v>
      </c>
      <c r="DL7" s="38">
        <v>13.31</v>
      </c>
      <c r="DM7" s="38">
        <v>16.3</v>
      </c>
      <c r="DN7" s="38">
        <v>20.350000000000001</v>
      </c>
      <c r="DO7" s="38">
        <v>21.33</v>
      </c>
      <c r="DP7" s="38">
        <v>22.69</v>
      </c>
      <c r="DQ7" s="38">
        <v>24.32</v>
      </c>
      <c r="DR7" s="38">
        <v>28.19</v>
      </c>
      <c r="DS7" s="38">
        <v>24.97</v>
      </c>
      <c r="DT7" s="38">
        <v>0</v>
      </c>
      <c r="DU7" s="38">
        <v>0</v>
      </c>
      <c r="DV7" s="38">
        <v>0</v>
      </c>
      <c r="DW7" s="38">
        <v>0</v>
      </c>
      <c r="DX7" s="38">
        <v>0</v>
      </c>
      <c r="DY7" s="38">
        <v>0</v>
      </c>
      <c r="DZ7" s="38">
        <v>0</v>
      </c>
      <c r="EA7" s="38">
        <v>0</v>
      </c>
      <c r="EB7" s="38">
        <v>0</v>
      </c>
      <c r="EC7" s="38">
        <v>0</v>
      </c>
      <c r="ED7" s="38">
        <v>0</v>
      </c>
      <c r="EE7" s="38">
        <v>2.99</v>
      </c>
      <c r="EF7" s="38">
        <v>0.72</v>
      </c>
      <c r="EG7" s="38">
        <v>23.13</v>
      </c>
      <c r="EH7" s="38">
        <v>0.21</v>
      </c>
      <c r="EI7" s="38">
        <v>0.21</v>
      </c>
      <c r="EJ7" s="38">
        <v>0.11</v>
      </c>
      <c r="EK7" s="38">
        <v>0.05</v>
      </c>
      <c r="EL7" s="38">
        <v>0.44</v>
      </c>
      <c r="EM7" s="38">
        <v>0.04</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dcterms:created xsi:type="dcterms:W3CDTF">2020-12-04T02:35:41Z</dcterms:created>
  <dcterms:modified xsi:type="dcterms:W3CDTF">2021-01-26T00:13:55Z</dcterms:modified>
  <cp:category/>
</cp:coreProperties>
</file>