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1経営比較分析表\★提出用\"/>
    </mc:Choice>
  </mc:AlternateContent>
  <workbookProtection workbookAlgorithmName="SHA-512" workbookHashValue="sVNnBvcucOUHxW/oEb6BlGCkubKweDzfkpO/OdcNYW8rpe5ttOnMtt0et1hPY+tilfRauZWlSMWSuZUtYBibHQ==" workbookSaltValue="hA7tK+kMQJDybKmG4zL74w==" workbookSpinCount="100000" lockStructure="1"/>
  <bookViews>
    <workbookView xWindow="0" yWindow="0" windowWidth="20490" windowHeight="745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L10" i="4"/>
  <c r="AD10" i="4"/>
  <c r="W10" i="4"/>
  <c r="P10" i="4"/>
  <c r="B10" i="4"/>
  <c r="BB8" i="4"/>
  <c r="AT8" i="4"/>
  <c r="AD8" i="4"/>
  <c r="W8" i="4"/>
  <c r="I8" i="4"/>
  <c r="B8" i="4"/>
  <c r="B6" i="4"/>
</calcChain>
</file>

<file path=xl/sharedStrings.xml><?xml version="1.0" encoding="utf-8"?>
<sst xmlns="http://schemas.openxmlformats.org/spreadsheetml/2006/main" count="289" uniqueCount="117">
  <si>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</si>
  <si>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</si>
  <si>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</si>
  <si>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</si>
  <si>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</si>
  <si>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</si>
  <si>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</si>
  <si>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</si>
  <si>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</si>
  <si>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</si>
  <si>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</si>
  <si>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</si>
  <si>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</si>
  <si>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</si>
  <si>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</si>
  <si>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</si>
  <si>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</si>
  <si>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</si>
  <si>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</si>
  <si>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</si>
  <si>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</si>
  <si>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</si>
  <si>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</si>
  <si>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</si>
  <si>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</si>
  <si>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</si>
  <si>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</si>
  <si>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</si>
  <si>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</si>
  <si>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</si>
  <si>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</si>
  <si>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</si>
  <si>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</si>
  <si>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</si>
  <si>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</si>
  <si>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</si>
  <si>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</si>
  <si>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</si>
  <si>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</si>
  <si>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</si>
  <si>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</si>
  <si>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</si>
  <si>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</si>
  <si>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</si>
  <si>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</si>
  <si>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</si>
  <si>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</si>
  <si>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</si>
  <si>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</si>
  <si>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</si>
  <si>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</si>
  <si>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</si>
  <si>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</si>
  <si>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</si>
  <si>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</si>
  <si>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</si>
  <si>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</si>
  <si>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</si>
  <si>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</si>
  <si>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</si>
  <si>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</si>
  <si>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</si>
  <si>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</si>
  <si>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</si>
  <si>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</si>
  <si>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</si>
  <si>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</si>
  <si>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</si>
  <si>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</si>
  <si>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</si>
  <si>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</si>
  <si>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</si>
  <si>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</si>
  <si>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</si>
  <si>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</si>
  <si>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</si>
  <si>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</si>
  <si>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</si>
  <si>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</si>
  <si>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</si>
  <si>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</si>
  <si>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</si>
  <si>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</si>
  <si>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</si>
  <si>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</si>
  <si>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</si>
  <si>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</si>
  <si>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</si>
  <si>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</si>
  <si>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</si>
  <si>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</si>
  <si>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</si>
  <si>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</si>
  <si>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</si>
  <si>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</si>
  <si>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</si>
  <si>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</si>
  <si>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</si>
  <si>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</si>
  <si>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特定地域生活排水処理</t>
  </si>
  <si>
    <t>K2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</si>
  <si>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</si>
  <si>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</si>
  <si>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</si>
  <si>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</si>
  <si>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</si>
  <si>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</si>
  <si>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</si>
  <si>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</si>
  <si>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</si>
  <si>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</si>
  <si>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</si>
  <si>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</si>
  <si>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</si>
  <si>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r>
      <rPr>
        <b/>
        <sz val="11"/>
        <rFont val="ＭＳ ゴシック"/>
        <family val="3"/>
        <charset val="128"/>
      </rPr>
      <t>「①有形固定資産減価償却率</t>
    </r>
    <r>
      <rPr>
        <sz val="11"/>
        <rFont val="ＭＳ ゴシック"/>
        <family val="3"/>
        <charset val="128"/>
      </rPr>
      <t>」は、平成29年度の地方公営企業法適用の際、地方公営企業法適用前の減価償却累計額を控除した額を年度開始時点の資産として計上したため、減価償却累計額が小さく、平均値を大きく下回った。</t>
    </r>
    <r>
      <rPr>
        <sz val="11"/>
        <color rgb="FF0000FF"/>
        <rFont val="ＭＳ ゴシック"/>
        <family val="3"/>
        <charset val="128"/>
      </rPr>
      <t xml:space="preserve">
</t>
    </r>
    <r>
      <rPr>
        <b/>
        <sz val="11"/>
        <rFont val="ＭＳ ゴシック"/>
        <family val="3"/>
        <charset val="128"/>
      </rPr>
      <t>「②管渠老朽化率</t>
    </r>
    <r>
      <rPr>
        <sz val="11"/>
        <rFont val="ＭＳ ゴシック"/>
        <family val="3"/>
        <charset val="128"/>
      </rPr>
      <t>」及び</t>
    </r>
    <r>
      <rPr>
        <b/>
        <sz val="11"/>
        <rFont val="ＭＳ ゴシック"/>
        <family val="3"/>
        <charset val="128"/>
      </rPr>
      <t>「③管渠改善率」</t>
    </r>
    <r>
      <rPr>
        <sz val="11"/>
        <rFont val="ＭＳ ゴシック"/>
        <family val="3"/>
        <charset val="128"/>
      </rPr>
      <t>は、合併処理浄化槽による個別処理であり、集合処理のような管渠整備を行っていないため、該当する値はない。
　平成11年度から施設整備を行っており、事業初期の浄化槽は設置してから20年が経過していることから、ブロワーや汚水ポンプの修繕費等で維持管理費が増加傾向となっている。</t>
    </r>
    <rPh sb="125" eb="127">
      <t>ガッペイ</t>
    </rPh>
    <rPh sb="127" eb="129">
      <t>ショリ</t>
    </rPh>
    <rPh sb="129" eb="132">
      <t>ジョウカソウ</t>
    </rPh>
    <rPh sb="135" eb="137">
      <t>コベツ</t>
    </rPh>
    <rPh sb="137" eb="139">
      <t>ショリ</t>
    </rPh>
    <rPh sb="143" eb="145">
      <t>シュウゴウ</t>
    </rPh>
    <rPh sb="145" eb="147">
      <t>ショリ</t>
    </rPh>
    <rPh sb="151" eb="153">
      <t>カンキョ</t>
    </rPh>
    <rPh sb="153" eb="155">
      <t>セイビ</t>
    </rPh>
    <rPh sb="156" eb="157">
      <t>オコナ</t>
    </rPh>
    <rPh sb="165" eb="167">
      <t>ガイトウ</t>
    </rPh>
    <rPh sb="169" eb="170">
      <t>アタイ</t>
    </rPh>
    <rPh sb="184" eb="186">
      <t>シセツ</t>
    </rPh>
    <rPh sb="195" eb="197">
      <t>ジギョウ</t>
    </rPh>
    <rPh sb="197" eb="199">
      <t>ショキ</t>
    </rPh>
    <rPh sb="200" eb="203">
      <t>ジョウカソウ</t>
    </rPh>
    <rPh sb="230" eb="232">
      <t>オスイ</t>
    </rPh>
    <rPh sb="236" eb="238">
      <t>シュウゼン</t>
    </rPh>
    <rPh sb="238" eb="239">
      <t>ヒ</t>
    </rPh>
    <rPh sb="239" eb="240">
      <t>トウ</t>
    </rPh>
    <phoneticPr fontId="17"/>
  </si>
  <si>
    <r>
      <t xml:space="preserve">　平成29年度から下水道事業に地方公営企業法を適用したため、3か年のみの数値となる。
</t>
    </r>
    <r>
      <rPr>
        <b/>
        <sz val="11"/>
        <rFont val="ＭＳ ゴシック"/>
        <family val="3"/>
        <charset val="128"/>
      </rPr>
      <t>「①経常収支比率」</t>
    </r>
    <r>
      <rPr>
        <sz val="11"/>
        <rFont val="ＭＳ ゴシック"/>
        <family val="3"/>
        <charset val="128"/>
      </rPr>
      <t xml:space="preserve">は、使用料収入等で維持管理費や支払利息等の費用を賄えたため、100％を超え、前年度から大きく改善した。
</t>
    </r>
    <r>
      <rPr>
        <b/>
        <sz val="11"/>
        <rFont val="ＭＳ ゴシック"/>
        <family val="3"/>
        <charset val="128"/>
      </rPr>
      <t>「②累積欠損金比率」</t>
    </r>
    <r>
      <rPr>
        <sz val="11"/>
        <rFont val="ＭＳ ゴシック"/>
        <family val="3"/>
        <charset val="128"/>
      </rPr>
      <t xml:space="preserve">は、純利益を計上し累積欠損金を減らしたものの、解消するには至らなかった。
</t>
    </r>
    <r>
      <rPr>
        <b/>
        <sz val="11"/>
        <rFont val="ＭＳ ゴシック"/>
        <family val="3"/>
        <charset val="128"/>
      </rPr>
      <t>「③流動比率」</t>
    </r>
    <r>
      <rPr>
        <sz val="11"/>
        <rFont val="ＭＳ ゴシック"/>
        <family val="3"/>
        <charset val="128"/>
      </rPr>
      <t xml:space="preserve">は、建設改良費に充てた企業債償還金の割合が大きいため、短期での支払能力が乏しく、平均値を大きく下回った。
</t>
    </r>
    <r>
      <rPr>
        <b/>
        <sz val="11"/>
        <rFont val="ＭＳ ゴシック"/>
        <family val="3"/>
        <charset val="128"/>
      </rPr>
      <t>「④企業債残高対事業規模比率」</t>
    </r>
    <r>
      <rPr>
        <sz val="11"/>
        <rFont val="ＭＳ ゴシック"/>
        <family val="3"/>
        <charset val="128"/>
      </rPr>
      <t xml:space="preserve">は、企業債残高が大きいため平均値を大きく上回っており、投資規模が過大な状態にある。（※固定資産台帳の修正により、正しくは平成29年度「977.35」、平成30年度「952.59」となる。）
</t>
    </r>
    <r>
      <rPr>
        <b/>
        <sz val="11"/>
        <rFont val="ＭＳ ゴシック"/>
        <family val="3"/>
        <charset val="128"/>
      </rPr>
      <t>「⑤経費回収率」</t>
    </r>
    <r>
      <rPr>
        <sz val="11"/>
        <rFont val="ＭＳ ゴシック"/>
        <family val="3"/>
        <charset val="128"/>
      </rPr>
      <t xml:space="preserve">は、1人当たりの汚水処理費が集合処理よりも高額となり、使用料収入で費用を賄えていない状況となっている。
</t>
    </r>
    <r>
      <rPr>
        <b/>
        <sz val="11"/>
        <rFont val="ＭＳ ゴシック"/>
        <family val="3"/>
        <charset val="128"/>
      </rPr>
      <t>「⑥汚水処理原価」</t>
    </r>
    <r>
      <rPr>
        <sz val="11"/>
        <rFont val="ＭＳ ゴシック"/>
        <family val="3"/>
        <charset val="128"/>
      </rPr>
      <t xml:space="preserve">は、汚水量に対して1人当たりの汚水処理費が大きいことが原価が高い要因となっている。
</t>
    </r>
    <r>
      <rPr>
        <b/>
        <sz val="11"/>
        <rFont val="ＭＳ ゴシック"/>
        <family val="3"/>
        <charset val="128"/>
      </rPr>
      <t>「⑦施設利用率」</t>
    </r>
    <r>
      <rPr>
        <sz val="11"/>
        <rFont val="ＭＳ ゴシック"/>
        <family val="3"/>
        <charset val="128"/>
      </rPr>
      <t xml:space="preserve">は、中山間地域の空家等の増加により60％程度と低く、効率的な運用とは言えない状況となっている。
</t>
    </r>
    <r>
      <rPr>
        <b/>
        <sz val="11"/>
        <rFont val="ＭＳ ゴシック"/>
        <family val="3"/>
        <charset val="128"/>
      </rPr>
      <t>「⑧水洗化率」</t>
    </r>
    <r>
      <rPr>
        <sz val="11"/>
        <rFont val="ＭＳ ゴシック"/>
        <family val="3"/>
        <charset val="128"/>
      </rPr>
      <t>は、平均値を上回っているが、今後、更なる人口減少により、使用料収入が減少することが懸念される。</t>
    </r>
    <rPh sb="1" eb="3">
      <t>ヘイセイ</t>
    </rPh>
    <rPh sb="5" eb="6">
      <t>ネン</t>
    </rPh>
    <rPh sb="6" eb="7">
      <t>ド</t>
    </rPh>
    <rPh sb="9" eb="11">
      <t>ゲスイ</t>
    </rPh>
    <rPh sb="11" eb="12">
      <t>ドウ</t>
    </rPh>
    <rPh sb="12" eb="14">
      <t>ジギョウ</t>
    </rPh>
    <rPh sb="15" eb="17">
      <t>チホウ</t>
    </rPh>
    <rPh sb="17" eb="19">
      <t>コウエイ</t>
    </rPh>
    <rPh sb="19" eb="21">
      <t>キギョウ</t>
    </rPh>
    <rPh sb="21" eb="22">
      <t>ホウ</t>
    </rPh>
    <rPh sb="23" eb="25">
      <t>テキヨウ</t>
    </rPh>
    <rPh sb="32" eb="33">
      <t>ネン</t>
    </rPh>
    <rPh sb="36" eb="38">
      <t>スウチ</t>
    </rPh>
    <rPh sb="45" eb="47">
      <t>ケイジョウ</t>
    </rPh>
    <rPh sb="47" eb="49">
      <t>シュウシ</t>
    </rPh>
    <rPh sb="49" eb="51">
      <t>ヒリツ</t>
    </rPh>
    <rPh sb="54" eb="57">
      <t>シヨウリョウ</t>
    </rPh>
    <rPh sb="57" eb="59">
      <t>シュウニュウ</t>
    </rPh>
    <rPh sb="59" eb="60">
      <t>トウ</t>
    </rPh>
    <rPh sb="61" eb="63">
      <t>イジ</t>
    </rPh>
    <rPh sb="63" eb="66">
      <t>カンリヒ</t>
    </rPh>
    <rPh sb="67" eb="69">
      <t>シハラ</t>
    </rPh>
    <rPh sb="69" eb="71">
      <t>リソク</t>
    </rPh>
    <rPh sb="71" eb="72">
      <t>トウ</t>
    </rPh>
    <rPh sb="73" eb="75">
      <t>ヒヨウ</t>
    </rPh>
    <rPh sb="76" eb="77">
      <t>マカナ</t>
    </rPh>
    <rPh sb="87" eb="88">
      <t>コ</t>
    </rPh>
    <rPh sb="90" eb="93">
      <t>ゼンネンド</t>
    </rPh>
    <rPh sb="95" eb="96">
      <t>オオ</t>
    </rPh>
    <rPh sb="98" eb="100">
      <t>カイゼン</t>
    </rPh>
    <rPh sb="106" eb="108">
      <t>ルイセキ</t>
    </rPh>
    <rPh sb="108" eb="110">
      <t>ケッソン</t>
    </rPh>
    <rPh sb="110" eb="111">
      <t>キン</t>
    </rPh>
    <rPh sb="111" eb="113">
      <t>ヒリツ</t>
    </rPh>
    <rPh sb="153" eb="155">
      <t>リュウドウ</t>
    </rPh>
    <rPh sb="155" eb="157">
      <t>ヒリツ</t>
    </rPh>
    <rPh sb="228" eb="230">
      <t>キギョウ</t>
    </rPh>
    <rPh sb="230" eb="231">
      <t>サイ</t>
    </rPh>
    <rPh sb="231" eb="233">
      <t>ザンダカ</t>
    </rPh>
    <rPh sb="234" eb="235">
      <t>オオ</t>
    </rPh>
    <rPh sb="239" eb="241">
      <t>ヘイキン</t>
    </rPh>
    <rPh sb="241" eb="242">
      <t>アタイ</t>
    </rPh>
    <rPh sb="246" eb="248">
      <t>ウワマワ</t>
    </rPh>
    <rPh sb="253" eb="255">
      <t>トウシ</t>
    </rPh>
    <rPh sb="255" eb="257">
      <t>キボ</t>
    </rPh>
    <rPh sb="258" eb="260">
      <t>カダイ</t>
    </rPh>
    <rPh sb="261" eb="263">
      <t>ジョウタイ</t>
    </rPh>
    <rPh sb="269" eb="271">
      <t>コテイ</t>
    </rPh>
    <rPh sb="271" eb="273">
      <t>シサン</t>
    </rPh>
    <rPh sb="273" eb="275">
      <t>ダイチョウ</t>
    </rPh>
    <rPh sb="276" eb="278">
      <t>シュウセイ</t>
    </rPh>
    <rPh sb="323" eb="325">
      <t>ケイヒ</t>
    </rPh>
    <rPh sb="325" eb="327">
      <t>カイシュウ</t>
    </rPh>
    <rPh sb="327" eb="328">
      <t>リツ</t>
    </rPh>
    <rPh sb="332" eb="333">
      <t>ニン</t>
    </rPh>
    <rPh sb="333" eb="334">
      <t>ア</t>
    </rPh>
    <rPh sb="337" eb="339">
      <t>オスイ</t>
    </rPh>
    <rPh sb="339" eb="341">
      <t>ショリ</t>
    </rPh>
    <rPh sb="341" eb="342">
      <t>ヒ</t>
    </rPh>
    <rPh sb="350" eb="352">
      <t>コウガク</t>
    </rPh>
    <rPh sb="356" eb="359">
      <t>シヨウリョウ</t>
    </rPh>
    <rPh sb="359" eb="361">
      <t>シュウニュウ</t>
    </rPh>
    <rPh sb="362" eb="364">
      <t>ヒヨウ</t>
    </rPh>
    <rPh sb="365" eb="366">
      <t>マカナ</t>
    </rPh>
    <rPh sb="371" eb="373">
      <t>ジョウキョウ</t>
    </rPh>
    <rPh sb="383" eb="385">
      <t>オスイ</t>
    </rPh>
    <rPh sb="385" eb="387">
      <t>ショリ</t>
    </rPh>
    <rPh sb="387" eb="389">
      <t>ゲンカ</t>
    </rPh>
    <rPh sb="392" eb="394">
      <t>オスイ</t>
    </rPh>
    <rPh sb="394" eb="395">
      <t>リョウ</t>
    </rPh>
    <rPh sb="396" eb="397">
      <t>タイ</t>
    </rPh>
    <rPh sb="400" eb="401">
      <t>ニン</t>
    </rPh>
    <rPh sb="401" eb="402">
      <t>ア</t>
    </rPh>
    <rPh sb="405" eb="407">
      <t>オスイ</t>
    </rPh>
    <rPh sb="407" eb="409">
      <t>ショリ</t>
    </rPh>
    <rPh sb="409" eb="410">
      <t>ヒ</t>
    </rPh>
    <rPh sb="411" eb="412">
      <t>オオ</t>
    </rPh>
    <rPh sb="420" eb="421">
      <t>タカ</t>
    </rPh>
    <rPh sb="422" eb="424">
      <t>ヨウイン</t>
    </rPh>
    <rPh sb="434" eb="436">
      <t>シセツ</t>
    </rPh>
    <rPh sb="436" eb="438">
      <t>リヨウ</t>
    </rPh>
    <rPh sb="438" eb="439">
      <t>リツ</t>
    </rPh>
    <rPh sb="460" eb="462">
      <t>テイド</t>
    </rPh>
    <rPh sb="463" eb="464">
      <t>ヒク</t>
    </rPh>
    <rPh sb="497" eb="500">
      <t>ヘイキンチ</t>
    </rPh>
    <rPh sb="501" eb="503">
      <t>ウワマワ</t>
    </rPh>
    <rPh sb="509" eb="511">
      <t>コンゴ</t>
    </rPh>
    <rPh sb="512" eb="513">
      <t>サラ</t>
    </rPh>
    <rPh sb="526" eb="528">
      <t>シュウニュウ</t>
    </rPh>
    <rPh sb="530" eb="531">
      <t>テキ</t>
    </rPh>
    <rPh sb="533" eb="534">
      <t>イ</t>
    </rPh>
    <rPh sb="536" eb="538">
      <t>ケネン</t>
    </rPh>
    <phoneticPr fontId="4"/>
  </si>
  <si>
    <t>　下水道事業に地方公営企業法を適用して3年目の決算となる。
　合併処理浄化槽事業は、集合処理に比べて維持管理費が割高となっており、集合処理と同額の使用料体系では維持管理費も賄えていない状況となっている。
　今後、使用料収入の減少や施設の老朽化による費用の増加が懸念される中で、事業を継続していくためには、一般会計からの繰入が必要不可欠である。</t>
    <rPh sb="23" eb="25">
      <t>ケッサン</t>
    </rPh>
    <rPh sb="38" eb="40">
      <t>ジギョウ</t>
    </rPh>
    <rPh sb="42" eb="44">
      <t>シュウゴウ</t>
    </rPh>
    <rPh sb="44" eb="46">
      <t>ショリ</t>
    </rPh>
    <rPh sb="47" eb="48">
      <t>クラ</t>
    </rPh>
    <rPh sb="50" eb="52">
      <t>イジ</t>
    </rPh>
    <rPh sb="52" eb="55">
      <t>カンリヒ</t>
    </rPh>
    <rPh sb="56" eb="58">
      <t>ワリダカ</t>
    </rPh>
    <rPh sb="65" eb="67">
      <t>シュウゴウ</t>
    </rPh>
    <rPh sb="67" eb="69">
      <t>ショリ</t>
    </rPh>
    <rPh sb="70" eb="72">
      <t>ドウガク</t>
    </rPh>
    <rPh sb="73" eb="76">
      <t>シヨウリョウ</t>
    </rPh>
    <rPh sb="76" eb="78">
      <t>タイケイ</t>
    </rPh>
    <rPh sb="80" eb="82">
      <t>イジ</t>
    </rPh>
    <rPh sb="82" eb="85">
      <t>カンリヒ</t>
    </rPh>
    <rPh sb="86" eb="87">
      <t>マカナ</t>
    </rPh>
    <rPh sb="92" eb="94">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</si>
</sst>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9"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1"/>
      <name val="ＭＳ ゴシック"/>
      <family val="3"/>
      <charset val="128"/>
    </font>
    <font>
      <b/>
      <sz val="15"/>
      <color theme="3"/>
      <name val="ＭＳ 明朝"/>
      <family val="2"/>
      <charset val="128"/>
    </font>
    <font>
      <sz val="11"/>
      <color rgb="FF0000FF"/>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20D-40DD-9C96-C41C53EF40C0}"/>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720D-40DD-9C96-C41C53EF40C0}"/>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0</c:v>
                </c:pt>
                <c:pt idx="1">
                  <c:v>0</c:v>
                </c:pt>
                <c:pt idx="2">
                  <c:v>59.93</c:v>
                </c:pt>
                <c:pt idx="3">
                  <c:v>59.42</c:v>
                </c:pt>
                <c:pt idx="4">
                  <c:v>57.43</c:v>
                </c:pt>
              </c:numCache>
            </c:numRef>
          </c:val>
          <c:extLst>
            <c:ext xmlns:c16="http://schemas.microsoft.com/office/drawing/2014/chart" uri="{C3380CC4-5D6E-409C-BE32-E72D297353CC}">
              <c16:uniqueId val="{00000000-567B-427C-B844-925926467509}"/>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61.79</c:v>
                </c:pt>
                <c:pt idx="3">
                  <c:v>59.94</c:v>
                </c:pt>
                <c:pt idx="4">
                  <c:v>59.64</c:v>
                </c:pt>
              </c:numCache>
            </c:numRef>
          </c:val>
          <c:smooth val="0"/>
          <c:extLst>
            <c:ext xmlns:c16="http://schemas.microsoft.com/office/drawing/2014/chart" uri="{C3380CC4-5D6E-409C-BE32-E72D297353CC}">
              <c16:uniqueId val="{00000001-567B-427C-B844-925926467509}"/>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0</c:v>
                </c:pt>
                <c:pt idx="1">
                  <c:v>0</c:v>
                </c:pt>
                <c:pt idx="2">
                  <c:v>96.99</c:v>
                </c:pt>
                <c:pt idx="3">
                  <c:v>97.06</c:v>
                </c:pt>
                <c:pt idx="4">
                  <c:v>95.88</c:v>
                </c:pt>
              </c:numCache>
            </c:numRef>
          </c:val>
          <c:extLst>
            <c:ext xmlns:c16="http://schemas.microsoft.com/office/drawing/2014/chart" uri="{C3380CC4-5D6E-409C-BE32-E72D297353CC}">
              <c16:uniqueId val="{00000000-2B7E-48D3-BA9F-E3ECE9B64321}"/>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92.44</c:v>
                </c:pt>
                <c:pt idx="3">
                  <c:v>89.66</c:v>
                </c:pt>
                <c:pt idx="4">
                  <c:v>90.63</c:v>
                </c:pt>
              </c:numCache>
            </c:numRef>
          </c:val>
          <c:smooth val="0"/>
          <c:extLst>
            <c:ext xmlns:c16="http://schemas.microsoft.com/office/drawing/2014/chart" uri="{C3380CC4-5D6E-409C-BE32-E72D297353CC}">
              <c16:uniqueId val="{00000001-2B7E-48D3-BA9F-E3ECE9B64321}"/>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0</c:v>
                </c:pt>
                <c:pt idx="1">
                  <c:v>0</c:v>
                </c:pt>
                <c:pt idx="2">
                  <c:v>72.78</c:v>
                </c:pt>
                <c:pt idx="3">
                  <c:v>70.78</c:v>
                </c:pt>
                <c:pt idx="4">
                  <c:v>102.81</c:v>
                </c:pt>
              </c:numCache>
            </c:numRef>
          </c:val>
          <c:extLst>
            <c:ext xmlns:c16="http://schemas.microsoft.com/office/drawing/2014/chart" uri="{C3380CC4-5D6E-409C-BE32-E72D297353CC}">
              <c16:uniqueId val="{00000000-3821-4B49-9848-5C708204FCAE}"/>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81.53</c:v>
                </c:pt>
                <c:pt idx="3">
                  <c:v>88.66</c:v>
                </c:pt>
                <c:pt idx="4">
                  <c:v>96.05</c:v>
                </c:pt>
              </c:numCache>
            </c:numRef>
          </c:val>
          <c:smooth val="0"/>
          <c:extLst>
            <c:ext xmlns:c16="http://schemas.microsoft.com/office/drawing/2014/chart" uri="{C3380CC4-5D6E-409C-BE32-E72D297353CC}">
              <c16:uniqueId val="{00000001-3821-4B49-9848-5C708204FCAE}"/>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0</c:v>
                </c:pt>
                <c:pt idx="1">
                  <c:v>0</c:v>
                </c:pt>
                <c:pt idx="2">
                  <c:v>5.05</c:v>
                </c:pt>
                <c:pt idx="3">
                  <c:v>10.01</c:v>
                </c:pt>
                <c:pt idx="4">
                  <c:v>14.88</c:v>
                </c:pt>
              </c:numCache>
            </c:numRef>
          </c:val>
          <c:extLst>
            <c:ext xmlns:c16="http://schemas.microsoft.com/office/drawing/2014/chart" uri="{C3380CC4-5D6E-409C-BE32-E72D297353CC}">
              <c16:uniqueId val="{00000000-7940-4224-BADA-BB2C336AD83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18.39</c:v>
                </c:pt>
                <c:pt idx="3">
                  <c:v>21.11</c:v>
                </c:pt>
                <c:pt idx="4">
                  <c:v>23.76</c:v>
                </c:pt>
              </c:numCache>
            </c:numRef>
          </c:val>
          <c:smooth val="0"/>
          <c:extLst>
            <c:ext xmlns:c16="http://schemas.microsoft.com/office/drawing/2014/chart" uri="{C3380CC4-5D6E-409C-BE32-E72D297353CC}">
              <c16:uniqueId val="{00000001-7940-4224-BADA-BB2C336AD83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25F-4ADB-83F5-C9EA4FC05F1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25F-4ADB-83F5-C9EA4FC05F1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85.17</c:v>
                </c:pt>
                <c:pt idx="3">
                  <c:v>176.63</c:v>
                </c:pt>
                <c:pt idx="4">
                  <c:v>160.22</c:v>
                </c:pt>
              </c:numCache>
            </c:numRef>
          </c:val>
          <c:extLst>
            <c:ext xmlns:c16="http://schemas.microsoft.com/office/drawing/2014/chart" uri="{C3380CC4-5D6E-409C-BE32-E72D297353CC}">
              <c16:uniqueId val="{00000000-AF83-454B-8A3A-FE32422A6B6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198.82</c:v>
                </c:pt>
                <c:pt idx="3">
                  <c:v>132.37</c:v>
                </c:pt>
                <c:pt idx="4">
                  <c:v>123.82</c:v>
                </c:pt>
              </c:numCache>
            </c:numRef>
          </c:val>
          <c:smooth val="0"/>
          <c:extLst>
            <c:ext xmlns:c16="http://schemas.microsoft.com/office/drawing/2014/chart" uri="{C3380CC4-5D6E-409C-BE32-E72D297353CC}">
              <c16:uniqueId val="{00000001-AF83-454B-8A3A-FE32422A6B6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0</c:v>
                </c:pt>
                <c:pt idx="1">
                  <c:v>0</c:v>
                </c:pt>
                <c:pt idx="2">
                  <c:v>52.33</c:v>
                </c:pt>
                <c:pt idx="3">
                  <c:v>50.86</c:v>
                </c:pt>
                <c:pt idx="4">
                  <c:v>33.24</c:v>
                </c:pt>
              </c:numCache>
            </c:numRef>
          </c:val>
          <c:extLst>
            <c:ext xmlns:c16="http://schemas.microsoft.com/office/drawing/2014/chart" uri="{C3380CC4-5D6E-409C-BE32-E72D297353CC}">
              <c16:uniqueId val="{00000000-F7E1-44E8-8F9F-3F6FCED9A7BF}"/>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14.36</c:v>
                </c:pt>
                <c:pt idx="3">
                  <c:v>104.38</c:v>
                </c:pt>
                <c:pt idx="4">
                  <c:v>89.72</c:v>
                </c:pt>
              </c:numCache>
            </c:numRef>
          </c:val>
          <c:smooth val="0"/>
          <c:extLst>
            <c:ext xmlns:c16="http://schemas.microsoft.com/office/drawing/2014/chart" uri="{C3380CC4-5D6E-409C-BE32-E72D297353CC}">
              <c16:uniqueId val="{00000001-F7E1-44E8-8F9F-3F6FCED9A7BF}"/>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1136.4000000000001</c:v>
                </c:pt>
                <c:pt idx="3">
                  <c:v>1104.92</c:v>
                </c:pt>
                <c:pt idx="4">
                  <c:v>941.01</c:v>
                </c:pt>
              </c:numCache>
            </c:numRef>
          </c:val>
          <c:extLst>
            <c:ext xmlns:c16="http://schemas.microsoft.com/office/drawing/2014/chart" uri="{C3380CC4-5D6E-409C-BE32-E72D297353CC}">
              <c16:uniqueId val="{00000000-B921-449C-A79F-085039D4267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244.85</c:v>
                </c:pt>
                <c:pt idx="3">
                  <c:v>296.89</c:v>
                </c:pt>
                <c:pt idx="4">
                  <c:v>270.57</c:v>
                </c:pt>
              </c:numCache>
            </c:numRef>
          </c:val>
          <c:smooth val="0"/>
          <c:extLst>
            <c:ext xmlns:c16="http://schemas.microsoft.com/office/drawing/2014/chart" uri="{C3380CC4-5D6E-409C-BE32-E72D297353CC}">
              <c16:uniqueId val="{00000001-B921-449C-A79F-085039D4267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0</c:v>
                </c:pt>
                <c:pt idx="1">
                  <c:v>0</c:v>
                </c:pt>
                <c:pt idx="2">
                  <c:v>55.17</c:v>
                </c:pt>
                <c:pt idx="3">
                  <c:v>54.19</c:v>
                </c:pt>
                <c:pt idx="4">
                  <c:v>48.51</c:v>
                </c:pt>
              </c:numCache>
            </c:numRef>
          </c:val>
          <c:extLst>
            <c:ext xmlns:c16="http://schemas.microsoft.com/office/drawing/2014/chart" uri="{C3380CC4-5D6E-409C-BE32-E72D297353CC}">
              <c16:uniqueId val="{00000000-E135-44F5-95C6-05D32239A04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64.78</c:v>
                </c:pt>
                <c:pt idx="3">
                  <c:v>63.06</c:v>
                </c:pt>
                <c:pt idx="4">
                  <c:v>62.5</c:v>
                </c:pt>
              </c:numCache>
            </c:numRef>
          </c:val>
          <c:smooth val="0"/>
          <c:extLst>
            <c:ext xmlns:c16="http://schemas.microsoft.com/office/drawing/2014/chart" uri="{C3380CC4-5D6E-409C-BE32-E72D297353CC}">
              <c16:uniqueId val="{00000001-E135-44F5-95C6-05D32239A04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0</c:v>
                </c:pt>
                <c:pt idx="1">
                  <c:v>0</c:v>
                </c:pt>
                <c:pt idx="2">
                  <c:v>291.58999999999997</c:v>
                </c:pt>
                <c:pt idx="3">
                  <c:v>296.18</c:v>
                </c:pt>
                <c:pt idx="4">
                  <c:v>329.94</c:v>
                </c:pt>
              </c:numCache>
            </c:numRef>
          </c:val>
          <c:extLst>
            <c:ext xmlns:c16="http://schemas.microsoft.com/office/drawing/2014/chart" uri="{C3380CC4-5D6E-409C-BE32-E72D297353CC}">
              <c16:uniqueId val="{00000000-15B7-43A7-BCAF-5BE25BA2747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250.21</c:v>
                </c:pt>
                <c:pt idx="3">
                  <c:v>264.77</c:v>
                </c:pt>
                <c:pt idx="4">
                  <c:v>269.33</c:v>
                </c:pt>
              </c:numCache>
            </c:numRef>
          </c:val>
          <c:smooth val="0"/>
          <c:extLst>
            <c:ext xmlns:c16="http://schemas.microsoft.com/office/drawing/2014/chart" uri="{C3380CC4-5D6E-409C-BE32-E72D297353CC}">
              <c16:uniqueId val="{00000001-15B7-43A7-BCAF-5BE25BA2747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【95.06】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【144.21】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【103.18】</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【20.31】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S52" zoomScale="75" zoomScaleNormal="75"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山形県　酒田市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特定地域生活排水処理</v>
      </c>
      <c r="Q8" s="78"/>
      <c r="R8" s="78"/>
      <c r="S8" s="78"/>
      <c r="T8" s="78"/>
      <c r="U8" s="78"/>
      <c r="V8" s="78"/>
      <c r="W8" s="78" t="str">
        <f>データ!L6</f>
        <v>K2</v>
      </c>
      <c r="X8" s="78"/>
      <c r="Y8" s="78"/>
      <c r="Z8" s="78"/>
      <c r="AA8" s="78"/>
      <c r="AB8" s="78"/>
      <c r="AC8" s="78"/>
      <c r="AD8" s="79" t="str">
        <f>データ!$M$6</f>
        <v>自治体職員</v>
      </c>
      <c r="AE8" s="79"/>
      <c r="AF8" s="79"/>
      <c r="AG8" s="79"/>
      <c r="AH8" s="79"/>
      <c r="AI8" s="79"/>
      <c r="AJ8" s="79"/>
      <c r="AK8" s="3"/>
      <c r="AL8" s="75">
        <f>データ!S6</f>
        <v>101331</v>
      </c>
      <c r="AM8" s="75"/>
      <c r="AN8" s="75"/>
      <c r="AO8" s="75"/>
      <c r="AP8" s="75"/>
      <c r="AQ8" s="75"/>
      <c r="AR8" s="75"/>
      <c r="AS8" s="75"/>
      <c r="AT8" s="74">
        <f>データ!T6</f>
        <v>602.97</v>
      </c>
      <c r="AU8" s="74"/>
      <c r="AV8" s="74"/>
      <c r="AW8" s="74"/>
      <c r="AX8" s="74"/>
      <c r="AY8" s="74"/>
      <c r="AZ8" s="74"/>
      <c r="BA8" s="74"/>
      <c r="BB8" s="74">
        <f>データ!U6</f>
        <v>168.05</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41.27</v>
      </c>
      <c r="J10" s="74"/>
      <c r="K10" s="74"/>
      <c r="L10" s="74"/>
      <c r="M10" s="74"/>
      <c r="N10" s="74"/>
      <c r="O10" s="74"/>
      <c r="P10" s="74">
        <f>データ!P6</f>
        <v>1.98</v>
      </c>
      <c r="Q10" s="74"/>
      <c r="R10" s="74"/>
      <c r="S10" s="74"/>
      <c r="T10" s="74"/>
      <c r="U10" s="74"/>
      <c r="V10" s="74"/>
      <c r="W10" s="74">
        <f>データ!Q6</f>
        <v>100</v>
      </c>
      <c r="X10" s="74"/>
      <c r="Y10" s="74"/>
      <c r="Z10" s="74"/>
      <c r="AA10" s="74"/>
      <c r="AB10" s="74"/>
      <c r="AC10" s="74"/>
      <c r="AD10" s="75">
        <f>データ!R6</f>
        <v>3327</v>
      </c>
      <c r="AE10" s="75"/>
      <c r="AF10" s="75"/>
      <c r="AG10" s="75"/>
      <c r="AH10" s="75"/>
      <c r="AI10" s="75"/>
      <c r="AJ10" s="75"/>
      <c r="AK10" s="2"/>
      <c r="AL10" s="75">
        <f>データ!V6</f>
        <v>1992</v>
      </c>
      <c r="AM10" s="75"/>
      <c r="AN10" s="75"/>
      <c r="AO10" s="75"/>
      <c r="AP10" s="75"/>
      <c r="AQ10" s="75"/>
      <c r="AR10" s="75"/>
      <c r="AS10" s="75"/>
      <c r="AT10" s="74">
        <f>データ!W6</f>
        <v>11.08</v>
      </c>
      <c r="AU10" s="74"/>
      <c r="AV10" s="74"/>
      <c r="AW10" s="74"/>
      <c r="AX10" s="74"/>
      <c r="AY10" s="74"/>
      <c r="AZ10" s="74"/>
      <c r="BA10" s="74"/>
      <c r="BB10" s="74">
        <f>データ!X6</f>
        <v>179.78</v>
      </c>
      <c r="BC10" s="74"/>
      <c r="BD10" s="74"/>
      <c r="BE10" s="74"/>
      <c r="BF10" s="74"/>
      <c r="BG10" s="74"/>
      <c r="BH10" s="74"/>
      <c r="BI10" s="74"/>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5"/>
      <c r="BM34" s="66"/>
      <c r="BN34" s="66"/>
      <c r="BO34" s="66"/>
      <c r="BP34" s="66"/>
      <c r="BQ34" s="66"/>
      <c r="BR34" s="66"/>
      <c r="BS34" s="66"/>
      <c r="BT34" s="66"/>
      <c r="BU34" s="66"/>
      <c r="BV34" s="66"/>
      <c r="BW34" s="66"/>
      <c r="BX34" s="66"/>
      <c r="BY34" s="66"/>
      <c r="BZ34" s="6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5"/>
      <c r="BM35" s="66"/>
      <c r="BN35" s="66"/>
      <c r="BO35" s="66"/>
      <c r="BP35" s="66"/>
      <c r="BQ35" s="66"/>
      <c r="BR35" s="66"/>
      <c r="BS35" s="66"/>
      <c r="BT35" s="66"/>
      <c r="BU35" s="66"/>
      <c r="BV35" s="66"/>
      <c r="BW35" s="66"/>
      <c r="BX35" s="66"/>
      <c r="BY35" s="66"/>
      <c r="BZ35" s="6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【95.06】</v>
      </c>
      <c r="F85" s="26" t="str">
        <f>データ!AT6</f>
        <v>【144.21】</v>
      </c>
      <c r="G85" s="26" t="str">
        <f>データ!BE6</f>
        <v>【103.18】</v>
      </c>
      <c r="H85" s="26" t="str">
        <f>データ!BP6</f>
        <v>【307.23】</v>
      </c>
      <c r="I85" s="26" t="str">
        <f>データ!CA6</f>
        <v>【59.98】</v>
      </c>
      <c r="J85" s="26" t="str">
        <f>データ!CL6</f>
        <v>【272.98】</v>
      </c>
      <c r="K85" s="26" t="str">
        <f>データ!CW6</f>
        <v>【58.71】</v>
      </c>
      <c r="L85" s="26" t="str">
        <f>データ!DH6</f>
        <v>【79.51】</v>
      </c>
      <c r="M85" s="26" t="str">
        <f>データ!DS6</f>
        <v>【20.31】</v>
      </c>
      <c r="N85" s="26" t="str">
        <f>データ!ED6</f>
        <v>【-】</v>
      </c>
      <c r="O85" s="26" t="str">
        <f>データ!EO6</f>
        <v>【-】</v>
      </c>
    </row>
  </sheetData>
  <sheetProtection algorithmName="SHA-512" hashValue="zNjK48yYzUfLu9A5SLCp8dLJHcTdYPtFETP7p0ZgqS88BS/0YdC7Xsx3xM1nGk/y+sjlCmL2gLIwCqmFNcrF8w==" saltValue="PBjU5/wxSvV003yqGXS8E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62049</v>
      </c>
      <c r="D6" s="33">
        <f t="shared" si="3"/>
        <v>46</v>
      </c>
      <c r="E6" s="33">
        <f t="shared" si="3"/>
        <v>18</v>
      </c>
      <c r="F6" s="33">
        <f t="shared" si="3"/>
        <v>0</v>
      </c>
      <c r="G6" s="33">
        <f t="shared" si="3"/>
        <v>0</v>
      </c>
      <c r="H6" s="33" t="str">
        <f t="shared" si="3"/>
        <v>山形県　酒田市</v>
      </c>
      <c r="I6" s="33" t="str">
        <f t="shared" si="3"/>
        <v>法適用</v>
      </c>
      <c r="J6" s="33" t="str">
        <f t="shared" si="3"/>
        <v>下水道事業</v>
      </c>
      <c r="K6" s="33" t="str">
        <f t="shared" si="3"/>
        <v>特定地域生活排水処理</v>
      </c>
      <c r="L6" s="33" t="str">
        <f t="shared" si="3"/>
        <v>K2</v>
      </c>
      <c r="M6" s="33" t="str">
        <f t="shared" si="3"/>
        <v>自治体職員</v>
      </c>
      <c r="N6" s="34" t="str">
        <f t="shared" si="3"/>
        <v>-</v>
      </c>
      <c r="O6" s="34">
        <f t="shared" si="3"/>
        <v>41.27</v>
      </c>
      <c r="P6" s="34">
        <f t="shared" si="3"/>
        <v>1.98</v>
      </c>
      <c r="Q6" s="34">
        <f t="shared" si="3"/>
        <v>100</v>
      </c>
      <c r="R6" s="34">
        <f t="shared" si="3"/>
        <v>3327</v>
      </c>
      <c r="S6" s="34">
        <f t="shared" si="3"/>
        <v>101331</v>
      </c>
      <c r="T6" s="34">
        <f t="shared" si="3"/>
        <v>602.97</v>
      </c>
      <c r="U6" s="34">
        <f t="shared" si="3"/>
        <v>168.05</v>
      </c>
      <c r="V6" s="34">
        <f t="shared" si="3"/>
        <v>1992</v>
      </c>
      <c r="W6" s="34">
        <f t="shared" si="3"/>
        <v>11.08</v>
      </c>
      <c r="X6" s="34">
        <f t="shared" si="3"/>
        <v>179.78</v>
      </c>
      <c r="Y6" s="35" t="str">
        <f>IF(Y7="",NA(),Y7)</f>
        <v>-</v>
      </c>
      <c r="Z6" s="35" t="str">
        <f t="shared" ref="Z6:AH6" si="4">IF(Z7="",NA(),Z7)</f>
        <v>-</v>
      </c>
      <c r="AA6" s="35">
        <f t="shared" si="4"/>
        <v>72.78</v>
      </c>
      <c r="AB6" s="35">
        <f t="shared" si="4"/>
        <v>70.78</v>
      </c>
      <c r="AC6" s="35">
        <f t="shared" si="4"/>
        <v>102.81</v>
      </c>
      <c r="AD6" s="35" t="str">
        <f t="shared" si="4"/>
        <v>-</v>
      </c>
      <c r="AE6" s="35" t="str">
        <f t="shared" si="4"/>
        <v>-</v>
      </c>
      <c r="AF6" s="35">
        <f t="shared" si="4"/>
        <v>81.53</v>
      </c>
      <c r="AG6" s="35">
        <f t="shared" si="4"/>
        <v>88.66</v>
      </c>
      <c r="AH6" s="35">
        <f t="shared" si="4"/>
        <v>96.05</v>
      </c>
      <c r="AI6" s="34" t="str">
        <f>IF(AI7="","",IF(AI7="-","【-】","【"&amp;SUBSTITUTE(TEXT(AI7,"#,##0.00"),"-","△")&amp;"】"))</f>
        <v>【95.06】</v>
      </c>
      <c r="AJ6" s="35" t="str">
        <f>IF(AJ7="",NA(),AJ7)</f>
        <v>-</v>
      </c>
      <c r="AK6" s="35" t="str">
        <f t="shared" ref="AK6:AS6" si="5">IF(AK7="",NA(),AK7)</f>
        <v>-</v>
      </c>
      <c r="AL6" s="35">
        <f t="shared" si="5"/>
        <v>85.17</v>
      </c>
      <c r="AM6" s="35">
        <f t="shared" si="5"/>
        <v>176.63</v>
      </c>
      <c r="AN6" s="35">
        <f t="shared" si="5"/>
        <v>160.22</v>
      </c>
      <c r="AO6" s="35" t="str">
        <f t="shared" si="5"/>
        <v>-</v>
      </c>
      <c r="AP6" s="35" t="str">
        <f t="shared" si="5"/>
        <v>-</v>
      </c>
      <c r="AQ6" s="35">
        <f t="shared" si="5"/>
        <v>198.82</v>
      </c>
      <c r="AR6" s="35">
        <f t="shared" si="5"/>
        <v>132.37</v>
      </c>
      <c r="AS6" s="35">
        <f t="shared" si="5"/>
        <v>123.82</v>
      </c>
      <c r="AT6" s="34" t="str">
        <f>IF(AT7="","",IF(AT7="-","【-】","【"&amp;SUBSTITUTE(TEXT(AT7,"#,##0.00"),"-","△")&amp;"】"))</f>
        <v>【144.21】</v>
      </c>
      <c r="AU6" s="35" t="str">
        <f>IF(AU7="",NA(),AU7)</f>
        <v>-</v>
      </c>
      <c r="AV6" s="35" t="str">
        <f t="shared" ref="AV6:BD6" si="6">IF(AV7="",NA(),AV7)</f>
        <v>-</v>
      </c>
      <c r="AW6" s="35">
        <f t="shared" si="6"/>
        <v>52.33</v>
      </c>
      <c r="AX6" s="35">
        <f t="shared" si="6"/>
        <v>50.86</v>
      </c>
      <c r="AY6" s="35">
        <f t="shared" si="6"/>
        <v>33.24</v>
      </c>
      <c r="AZ6" s="35" t="str">
        <f t="shared" si="6"/>
        <v>-</v>
      </c>
      <c r="BA6" s="35" t="str">
        <f t="shared" si="6"/>
        <v>-</v>
      </c>
      <c r="BB6" s="35">
        <f t="shared" si="6"/>
        <v>14.36</v>
      </c>
      <c r="BC6" s="35">
        <f t="shared" si="6"/>
        <v>104.38</v>
      </c>
      <c r="BD6" s="35">
        <f t="shared" si="6"/>
        <v>89.72</v>
      </c>
      <c r="BE6" s="34" t="str">
        <f>IF(BE7="","",IF(BE7="-","【-】","【"&amp;SUBSTITUTE(TEXT(BE7,"#,##0.00"),"-","△")&amp;"】"))</f>
        <v>【103.18】</v>
      </c>
      <c r="BF6" s="35" t="str">
        <f>IF(BF7="",NA(),BF7)</f>
        <v>-</v>
      </c>
      <c r="BG6" s="35" t="str">
        <f t="shared" ref="BG6:BO6" si="7">IF(BG7="",NA(),BG7)</f>
        <v>-</v>
      </c>
      <c r="BH6" s="35">
        <f t="shared" si="7"/>
        <v>1136.4000000000001</v>
      </c>
      <c r="BI6" s="35">
        <f t="shared" si="7"/>
        <v>1104.92</v>
      </c>
      <c r="BJ6" s="35">
        <f t="shared" si="7"/>
        <v>941.01</v>
      </c>
      <c r="BK6" s="35" t="str">
        <f t="shared" si="7"/>
        <v>-</v>
      </c>
      <c r="BL6" s="35" t="str">
        <f t="shared" si="7"/>
        <v>-</v>
      </c>
      <c r="BM6" s="35">
        <f t="shared" si="7"/>
        <v>244.85</v>
      </c>
      <c r="BN6" s="35">
        <f t="shared" si="7"/>
        <v>296.89</v>
      </c>
      <c r="BO6" s="35">
        <f t="shared" si="7"/>
        <v>270.57</v>
      </c>
      <c r="BP6" s="34" t="str">
        <f>IF(BP7="","",IF(BP7="-","【-】","【"&amp;SUBSTITUTE(TEXT(BP7,"#,##0.00"),"-","△")&amp;"】"))</f>
        <v>【307.23】</v>
      </c>
      <c r="BQ6" s="35" t="str">
        <f>IF(BQ7="",NA(),BQ7)</f>
        <v>-</v>
      </c>
      <c r="BR6" s="35" t="str">
        <f t="shared" ref="BR6:BZ6" si="8">IF(BR7="",NA(),BR7)</f>
        <v>-</v>
      </c>
      <c r="BS6" s="35">
        <f t="shared" si="8"/>
        <v>55.17</v>
      </c>
      <c r="BT6" s="35">
        <f t="shared" si="8"/>
        <v>54.19</v>
      </c>
      <c r="BU6" s="35">
        <f t="shared" si="8"/>
        <v>48.51</v>
      </c>
      <c r="BV6" s="35" t="str">
        <f t="shared" si="8"/>
        <v>-</v>
      </c>
      <c r="BW6" s="35" t="str">
        <f t="shared" si="8"/>
        <v>-</v>
      </c>
      <c r="BX6" s="35">
        <f t="shared" si="8"/>
        <v>64.78</v>
      </c>
      <c r="BY6" s="35">
        <f t="shared" si="8"/>
        <v>63.06</v>
      </c>
      <c r="BZ6" s="35">
        <f t="shared" si="8"/>
        <v>62.5</v>
      </c>
      <c r="CA6" s="34" t="str">
        <f>IF(CA7="","",IF(CA7="-","【-】","【"&amp;SUBSTITUTE(TEXT(CA7,"#,##0.00"),"-","△")&amp;"】"))</f>
        <v>【59.98】</v>
      </c>
      <c r="CB6" s="35" t="str">
        <f>IF(CB7="",NA(),CB7)</f>
        <v>-</v>
      </c>
      <c r="CC6" s="35" t="str">
        <f t="shared" ref="CC6:CK6" si="9">IF(CC7="",NA(),CC7)</f>
        <v>-</v>
      </c>
      <c r="CD6" s="35">
        <f t="shared" si="9"/>
        <v>291.58999999999997</v>
      </c>
      <c r="CE6" s="35">
        <f t="shared" si="9"/>
        <v>296.18</v>
      </c>
      <c r="CF6" s="35">
        <f t="shared" si="9"/>
        <v>329.94</v>
      </c>
      <c r="CG6" s="35" t="str">
        <f t="shared" si="9"/>
        <v>-</v>
      </c>
      <c r="CH6" s="35" t="str">
        <f t="shared" si="9"/>
        <v>-</v>
      </c>
      <c r="CI6" s="35">
        <f t="shared" si="9"/>
        <v>250.21</v>
      </c>
      <c r="CJ6" s="35">
        <f t="shared" si="9"/>
        <v>264.77</v>
      </c>
      <c r="CK6" s="35">
        <f t="shared" si="9"/>
        <v>269.33</v>
      </c>
      <c r="CL6" s="34" t="str">
        <f>IF(CL7="","",IF(CL7="-","【-】","【"&amp;SUBSTITUTE(TEXT(CL7,"#,##0.00"),"-","△")&amp;"】"))</f>
        <v>【272.98】</v>
      </c>
      <c r="CM6" s="35" t="str">
        <f>IF(CM7="",NA(),CM7)</f>
        <v>-</v>
      </c>
      <c r="CN6" s="35" t="str">
        <f t="shared" ref="CN6:CV6" si="10">IF(CN7="",NA(),CN7)</f>
        <v>-</v>
      </c>
      <c r="CO6" s="35">
        <f t="shared" si="10"/>
        <v>59.93</v>
      </c>
      <c r="CP6" s="35">
        <f t="shared" si="10"/>
        <v>59.42</v>
      </c>
      <c r="CQ6" s="35">
        <f t="shared" si="10"/>
        <v>57.43</v>
      </c>
      <c r="CR6" s="35" t="str">
        <f t="shared" si="10"/>
        <v>-</v>
      </c>
      <c r="CS6" s="35" t="str">
        <f t="shared" si="10"/>
        <v>-</v>
      </c>
      <c r="CT6" s="35">
        <f t="shared" si="10"/>
        <v>61.79</v>
      </c>
      <c r="CU6" s="35">
        <f t="shared" si="10"/>
        <v>59.94</v>
      </c>
      <c r="CV6" s="35">
        <f t="shared" si="10"/>
        <v>59.64</v>
      </c>
      <c r="CW6" s="34" t="str">
        <f>IF(CW7="","",IF(CW7="-","【-】","【"&amp;SUBSTITUTE(TEXT(CW7,"#,##0.00"),"-","△")&amp;"】"))</f>
        <v>【58.71】</v>
      </c>
      <c r="CX6" s="35" t="str">
        <f>IF(CX7="",NA(),CX7)</f>
        <v>-</v>
      </c>
      <c r="CY6" s="35" t="str">
        <f t="shared" ref="CY6:DG6" si="11">IF(CY7="",NA(),CY7)</f>
        <v>-</v>
      </c>
      <c r="CZ6" s="35">
        <f t="shared" si="11"/>
        <v>96.99</v>
      </c>
      <c r="DA6" s="35">
        <f t="shared" si="11"/>
        <v>97.06</v>
      </c>
      <c r="DB6" s="35">
        <f t="shared" si="11"/>
        <v>95.88</v>
      </c>
      <c r="DC6" s="35" t="str">
        <f t="shared" si="11"/>
        <v>-</v>
      </c>
      <c r="DD6" s="35" t="str">
        <f t="shared" si="11"/>
        <v>-</v>
      </c>
      <c r="DE6" s="35">
        <f t="shared" si="11"/>
        <v>92.44</v>
      </c>
      <c r="DF6" s="35">
        <f t="shared" si="11"/>
        <v>89.66</v>
      </c>
      <c r="DG6" s="35">
        <f t="shared" si="11"/>
        <v>90.63</v>
      </c>
      <c r="DH6" s="34" t="str">
        <f>IF(DH7="","",IF(DH7="-","【-】","【"&amp;SUBSTITUTE(TEXT(DH7,"#,##0.00"),"-","△")&amp;"】"))</f>
        <v>【79.51】</v>
      </c>
      <c r="DI6" s="35" t="str">
        <f>IF(DI7="",NA(),DI7)</f>
        <v>-</v>
      </c>
      <c r="DJ6" s="35" t="str">
        <f t="shared" ref="DJ6:DR6" si="12">IF(DJ7="",NA(),DJ7)</f>
        <v>-</v>
      </c>
      <c r="DK6" s="35">
        <f t="shared" si="12"/>
        <v>5.05</v>
      </c>
      <c r="DL6" s="35">
        <f t="shared" si="12"/>
        <v>10.01</v>
      </c>
      <c r="DM6" s="35">
        <f t="shared" si="12"/>
        <v>14.88</v>
      </c>
      <c r="DN6" s="35" t="str">
        <f t="shared" si="12"/>
        <v>-</v>
      </c>
      <c r="DO6" s="35" t="str">
        <f t="shared" si="12"/>
        <v>-</v>
      </c>
      <c r="DP6" s="35">
        <f t="shared" si="12"/>
        <v>18.39</v>
      </c>
      <c r="DQ6" s="35">
        <f t="shared" si="12"/>
        <v>21.11</v>
      </c>
      <c r="DR6" s="35">
        <f t="shared" si="12"/>
        <v>23.76</v>
      </c>
      <c r="DS6" s="34" t="str">
        <f>IF(DS7="","",IF(DS7="-","【-】","【"&amp;SUBSTITUTE(TEXT(DS7,"#,##0.00"),"-","△")&amp;"】"))</f>
        <v>【20.31】</v>
      </c>
      <c r="DT6" s="35" t="str">
        <f>IF(DT7="",NA(),DT7)</f>
        <v>-</v>
      </c>
      <c r="DU6" s="35" t="str">
        <f t="shared" ref="DU6:EC6" si="13">IF(DU7="",NA(),DU7)</f>
        <v>-</v>
      </c>
      <c r="DV6" s="35" t="str">
        <f t="shared" si="13"/>
        <v>-</v>
      </c>
      <c r="DW6" s="35" t="str">
        <f t="shared" si="13"/>
        <v>-</v>
      </c>
      <c r="DX6" s="35" t="str">
        <f t="shared" si="13"/>
        <v>-</v>
      </c>
      <c r="DY6" s="35" t="str">
        <f t="shared" si="13"/>
        <v>-</v>
      </c>
      <c r="DZ6" s="35" t="str">
        <f t="shared" si="13"/>
        <v>-</v>
      </c>
      <c r="EA6" s="35" t="str">
        <f t="shared" si="13"/>
        <v>-</v>
      </c>
      <c r="EB6" s="35" t="str">
        <f t="shared" si="13"/>
        <v>-</v>
      </c>
      <c r="EC6" s="35" t="str">
        <f t="shared" si="13"/>
        <v>-</v>
      </c>
      <c r="ED6" s="34" t="str">
        <f>IF(ED7="","",IF(ED7="-","【-】","【"&amp;SUBSTITUTE(TEXT(ED7,"#,##0.00"),"-","△")&amp;"】"))</f>
        <v>【-】</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8" s="36" customFormat="1" x14ac:dyDescent="0.15">
      <c r="A7" s="28"/>
      <c r="B7" s="37">
        <v>2019</v>
      </c>
      <c r="C7" s="37">
        <v>62049</v>
      </c>
      <c r="D7" s="37">
        <v>46</v>
      </c>
      <c r="E7" s="37">
        <v>18</v>
      </c>
      <c r="F7" s="37">
        <v>0</v>
      </c>
      <c r="G7" s="37">
        <v>0</v>
      </c>
      <c r="H7" s="37" t="s">
        <v>96</v>
      </c>
      <c r="I7" s="37" t="s">
        <v>97</v>
      </c>
      <c r="J7" s="37" t="s">
        <v>98</v>
      </c>
      <c r="K7" s="37" t="s">
        <v>99</v>
      </c>
      <c r="L7" s="37" t="s">
        <v>100</v>
      </c>
      <c r="M7" s="37" t="s">
        <v>101</v>
      </c>
      <c r="N7" s="38" t="s">
        <v>102</v>
      </c>
      <c r="O7" s="38">
        <v>41.27</v>
      </c>
      <c r="P7" s="38">
        <v>1.98</v>
      </c>
      <c r="Q7" s="38">
        <v>100</v>
      </c>
      <c r="R7" s="38">
        <v>3327</v>
      </c>
      <c r="S7" s="38">
        <v>101331</v>
      </c>
      <c r="T7" s="38">
        <v>602.97</v>
      </c>
      <c r="U7" s="38">
        <v>168.05</v>
      </c>
      <c r="V7" s="38">
        <v>1992</v>
      </c>
      <c r="W7" s="38">
        <v>11.08</v>
      </c>
      <c r="X7" s="38">
        <v>179.78</v>
      </c>
      <c r="Y7" s="38" t="s">
        <v>102</v>
      </c>
      <c r="Z7" s="38" t="s">
        <v>102</v>
      </c>
      <c r="AA7" s="38">
        <v>72.78</v>
      </c>
      <c r="AB7" s="38">
        <v>70.78</v>
      </c>
      <c r="AC7" s="38">
        <v>102.81</v>
      </c>
      <c r="AD7" s="38" t="s">
        <v>102</v>
      </c>
      <c r="AE7" s="38" t="s">
        <v>102</v>
      </c>
      <c r="AF7" s="38">
        <v>81.53</v>
      </c>
      <c r="AG7" s="38">
        <v>88.66</v>
      </c>
      <c r="AH7" s="38">
        <v>96.05</v>
      </c>
      <c r="AI7" s="38">
        <v>95.06</v>
      </c>
      <c r="AJ7" s="38" t="s">
        <v>102</v>
      </c>
      <c r="AK7" s="38" t="s">
        <v>102</v>
      </c>
      <c r="AL7" s="38">
        <v>85.17</v>
      </c>
      <c r="AM7" s="38">
        <v>176.63</v>
      </c>
      <c r="AN7" s="38">
        <v>160.22</v>
      </c>
      <c r="AO7" s="38" t="s">
        <v>102</v>
      </c>
      <c r="AP7" s="38" t="s">
        <v>102</v>
      </c>
      <c r="AQ7" s="38">
        <v>198.82</v>
      </c>
      <c r="AR7" s="38">
        <v>132.37</v>
      </c>
      <c r="AS7" s="38">
        <v>123.82</v>
      </c>
      <c r="AT7" s="38">
        <v>144.21</v>
      </c>
      <c r="AU7" s="38" t="s">
        <v>102</v>
      </c>
      <c r="AV7" s="38" t="s">
        <v>102</v>
      </c>
      <c r="AW7" s="38">
        <v>52.33</v>
      </c>
      <c r="AX7" s="38">
        <v>50.86</v>
      </c>
      <c r="AY7" s="38">
        <v>33.24</v>
      </c>
      <c r="AZ7" s="38" t="s">
        <v>102</v>
      </c>
      <c r="BA7" s="38" t="s">
        <v>102</v>
      </c>
      <c r="BB7" s="38">
        <v>14.36</v>
      </c>
      <c r="BC7" s="38">
        <v>104.38</v>
      </c>
      <c r="BD7" s="38">
        <v>89.72</v>
      </c>
      <c r="BE7" s="38">
        <v>103.18</v>
      </c>
      <c r="BF7" s="38" t="s">
        <v>102</v>
      </c>
      <c r="BG7" s="38" t="s">
        <v>102</v>
      </c>
      <c r="BH7" s="38">
        <v>1136.4000000000001</v>
      </c>
      <c r="BI7" s="38">
        <v>1104.92</v>
      </c>
      <c r="BJ7" s="38">
        <v>941.01</v>
      </c>
      <c r="BK7" s="38" t="s">
        <v>102</v>
      </c>
      <c r="BL7" s="38" t="s">
        <v>102</v>
      </c>
      <c r="BM7" s="38">
        <v>244.85</v>
      </c>
      <c r="BN7" s="38">
        <v>296.89</v>
      </c>
      <c r="BO7" s="38">
        <v>270.57</v>
      </c>
      <c r="BP7" s="38">
        <v>307.23</v>
      </c>
      <c r="BQ7" s="38" t="s">
        <v>102</v>
      </c>
      <c r="BR7" s="38" t="s">
        <v>102</v>
      </c>
      <c r="BS7" s="38">
        <v>55.17</v>
      </c>
      <c r="BT7" s="38">
        <v>54.19</v>
      </c>
      <c r="BU7" s="38">
        <v>48.51</v>
      </c>
      <c r="BV7" s="38" t="s">
        <v>102</v>
      </c>
      <c r="BW7" s="38" t="s">
        <v>102</v>
      </c>
      <c r="BX7" s="38">
        <v>64.78</v>
      </c>
      <c r="BY7" s="38">
        <v>63.06</v>
      </c>
      <c r="BZ7" s="38">
        <v>62.5</v>
      </c>
      <c r="CA7" s="38">
        <v>59.98</v>
      </c>
      <c r="CB7" s="38" t="s">
        <v>102</v>
      </c>
      <c r="CC7" s="38" t="s">
        <v>102</v>
      </c>
      <c r="CD7" s="38">
        <v>291.58999999999997</v>
      </c>
      <c r="CE7" s="38">
        <v>296.18</v>
      </c>
      <c r="CF7" s="38">
        <v>329.94</v>
      </c>
      <c r="CG7" s="38" t="s">
        <v>102</v>
      </c>
      <c r="CH7" s="38" t="s">
        <v>102</v>
      </c>
      <c r="CI7" s="38">
        <v>250.21</v>
      </c>
      <c r="CJ7" s="38">
        <v>264.77</v>
      </c>
      <c r="CK7" s="38">
        <v>269.33</v>
      </c>
      <c r="CL7" s="38">
        <v>272.98</v>
      </c>
      <c r="CM7" s="38" t="s">
        <v>102</v>
      </c>
      <c r="CN7" s="38" t="s">
        <v>102</v>
      </c>
      <c r="CO7" s="38">
        <v>59.93</v>
      </c>
      <c r="CP7" s="38">
        <v>59.42</v>
      </c>
      <c r="CQ7" s="38">
        <v>57.43</v>
      </c>
      <c r="CR7" s="38" t="s">
        <v>102</v>
      </c>
      <c r="CS7" s="38" t="s">
        <v>102</v>
      </c>
      <c r="CT7" s="38">
        <v>61.79</v>
      </c>
      <c r="CU7" s="38">
        <v>59.94</v>
      </c>
      <c r="CV7" s="38">
        <v>59.64</v>
      </c>
      <c r="CW7" s="38">
        <v>58.71</v>
      </c>
      <c r="CX7" s="38" t="s">
        <v>102</v>
      </c>
      <c r="CY7" s="38" t="s">
        <v>102</v>
      </c>
      <c r="CZ7" s="38">
        <v>96.99</v>
      </c>
      <c r="DA7" s="38">
        <v>97.06</v>
      </c>
      <c r="DB7" s="38">
        <v>95.88</v>
      </c>
      <c r="DC7" s="38" t="s">
        <v>102</v>
      </c>
      <c r="DD7" s="38" t="s">
        <v>102</v>
      </c>
      <c r="DE7" s="38">
        <v>92.44</v>
      </c>
      <c r="DF7" s="38">
        <v>89.66</v>
      </c>
      <c r="DG7" s="38">
        <v>90.63</v>
      </c>
      <c r="DH7" s="38">
        <v>79.510000000000005</v>
      </c>
      <c r="DI7" s="38" t="s">
        <v>102</v>
      </c>
      <c r="DJ7" s="38" t="s">
        <v>102</v>
      </c>
      <c r="DK7" s="38">
        <v>5.05</v>
      </c>
      <c r="DL7" s="38">
        <v>10.01</v>
      </c>
      <c r="DM7" s="38">
        <v>14.88</v>
      </c>
      <c r="DN7" s="38" t="s">
        <v>102</v>
      </c>
      <c r="DO7" s="38" t="s">
        <v>102</v>
      </c>
      <c r="DP7" s="38">
        <v>18.39</v>
      </c>
      <c r="DQ7" s="38">
        <v>21.11</v>
      </c>
      <c r="DR7" s="38">
        <v>23.76</v>
      </c>
      <c r="DS7" s="38">
        <v>20.309999999999999</v>
      </c>
      <c r="DT7" s="38" t="s">
        <v>102</v>
      </c>
      <c r="DU7" s="38" t="s">
        <v>102</v>
      </c>
      <c r="DV7" s="38" t="s">
        <v>102</v>
      </c>
      <c r="DW7" s="38" t="s">
        <v>102</v>
      </c>
      <c r="DX7" s="38" t="s">
        <v>102</v>
      </c>
      <c r="DY7" s="38" t="s">
        <v>102</v>
      </c>
      <c r="DZ7" s="38" t="s">
        <v>102</v>
      </c>
      <c r="EA7" s="38" t="s">
        <v>102</v>
      </c>
      <c r="EB7" s="38" t="s">
        <v>102</v>
      </c>
      <c r="EC7" s="38" t="s">
        <v>102</v>
      </c>
      <c r="ED7" s="38" t="s">
        <v>102</v>
      </c>
      <c r="EE7" s="38" t="s">
        <v>102</v>
      </c>
      <c r="EF7" s="38" t="s">
        <v>102</v>
      </c>
      <c r="EG7" s="38" t="s">
        <v>102</v>
      </c>
      <c r="EH7" s="38" t="s">
        <v>102</v>
      </c>
      <c r="EI7" s="38" t="s">
        <v>102</v>
      </c>
      <c r="EJ7" s="38" t="s">
        <v>102</v>
      </c>
      <c r="EK7" s="38" t="s">
        <v>102</v>
      </c>
      <c r="EL7" s="38" t="s">
        <v>102</v>
      </c>
      <c r="EM7" s="38" t="s">
        <v>102</v>
      </c>
      <c r="EN7" s="38" t="s">
        <v>102</v>
      </c>
      <c r="EO7" s="38" t="s">
        <v>102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公平 芳輝</cp:lastModifiedBy>
  <cp:lastPrinted>2021-01-21T02:33:38Z</cp:lastPrinted>
  <dcterms:created xsi:type="dcterms:W3CDTF">2020-12-04T02:39:45Z</dcterms:created>
  <dcterms:modified xsi:type="dcterms:W3CDTF">2021-01-22T08:42:50Z</dcterms:modified>
  <cp:category/>
</cp:coreProperties>
</file>