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O:\085.上下水道課\経営企画係\✐報告物関係✎\財政課\R3,1,25締切：R元年度決算　経営比較分析表\R2経営比較分析\"/>
    </mc:Choice>
  </mc:AlternateContent>
  <xr:revisionPtr revIDLastSave="0" documentId="13_ncr:1_{FA58443D-5F31-4B85-A266-0095DF64805C}" xr6:coauthVersionLast="36" xr6:coauthVersionMax="36" xr10:uidLastSave="{00000000-0000-0000-0000-000000000000}"/>
  <workbookProtection workbookAlgorithmName="SHA-512" workbookHashValue="+N8SNybMPGglq0bBje9H2ctK5UuEPg25ykyvJcPEB3uRiPTPB56sfZa5b17pxUkQ7/qSnUIJ9YlM+e5V3vsmow==" workbookSaltValue="ydFr/cu0NYbjgFN0C+MBSQ==" workbookSpinCount="100000" lockStructure="1"/>
  <bookViews>
    <workbookView xWindow="0" yWindow="0" windowWidth="20496" windowHeight="76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E86" i="4"/>
  <c r="AL10" i="4"/>
  <c r="AT8" i="4"/>
  <c r="AL8" i="4"/>
  <c r="P8" i="4"/>
  <c r="I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<sst xmlns="http://schemas.openxmlformats.org/spreadsheetml/2006/main" count="236" uniqueCount="118">
  <si>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</si>
  <si>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</si>
  <si>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</si>
  <si>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</si>
  <si>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</si>
  <si>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</si>
  <si>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</si>
  <si>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</si>
  <si>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</si>
  <si>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</si>
  <si>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</si>
  <si>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</si>
  <si>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</si>
  <si>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</si>
  <si>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</si>
  <si>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</si>
  <si>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</si>
  <si>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</si>
  <si>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</si>
  <si>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</si>
  <si>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</si>
  <si>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</si>
  <si>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</si>
  <si>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</si>
  <si>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</si>
  <si>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</si>
  <si>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</si>
  <si>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</si>
  <si>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</si>
  <si>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</si>
  <si>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</si>
  <si>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</si>
  <si>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</si>
  <si>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</si>
  <si>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</si>
  <si>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</si>
  <si>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</si>
  <si>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</si>
  <si>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</si>
  <si>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</si>
  <si>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</si>
  <si>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</si>
  <si>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</si>
  <si>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</si>
  <si>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</si>
  <si>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</si>
  <si>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</si>
  <si>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</si>
  <si>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</si>
  <si>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</si>
  <si>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</si>
  <si>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</si>
  <si>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</si>
  <si>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</si>
  <si>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</si>
  <si>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</si>
  <si>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</si>
  <si>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</si>
  <si>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</si>
  <si>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</si>
  <si>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</si>
  <si>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</si>
  <si>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</si>
  <si>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</si>
  <si>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</si>
  <si>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</si>
  <si>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</si>
  <si>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</si>
  <si>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</si>
  <si>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</si>
  <si>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</si>
  <si>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</si>
  <si>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</si>
  <si>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</si>
  <si>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</si>
  <si>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</si>
  <si>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</si>
  <si>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</si>
  <si>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</si>
  <si>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</si>
  <si>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</si>
  <si>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</si>
  <si>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</si>
  <si>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</si>
  <si>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</si>
  <si>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</si>
  <si>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</si>
  <si>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</si>
  <si>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</si>
  <si>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</si>
  <si>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</si>
  <si>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</si>
  <si>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</si>
  <si>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</si>
  <si>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</si>
  <si>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</si>
  <si>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</si>
  <si>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法非適用</t>
  </si>
  <si>
    <t>下水道事業</t>
  </si>
  <si>
    <t>公共下水道</t>
  </si>
  <si>
    <t>Bd1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</si>
  <si>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</si>
  <si>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</si>
  <si>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</si>
  <si>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</si>
  <si>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</si>
  <si>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</si>
  <si>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</si>
  <si>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</si>
  <si>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</si>
  <si>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</si>
  <si>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</si>
  <si>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</si>
  <si>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</si>
  <si>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</si>
  <si>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当事業においては、大規模施設の接続等による料金収入の増加が見込まれる一方、施設の老朽化に伴う維持管理費の増加もあり、料金収入のさらなる増加に向けた普及促進が必要となっている。平成２７～令和元年度の水洗化率において類似団体平均値を大きく下回っていることからも普及促進活動の強化が急務となっており、今後も戸別訪問等を定期的に行っていかなければならない。
　また不明水量が増えている実態もあることから調査及びその削減についても今後の課題となっている。不明水量を削減し、汚水処理経費を減少させることで、経費回収率の向上に努めていく。</t>
    <rPh sb="93" eb="95">
      <t>レイワ</t>
    </rPh>
    <rPh sb="95" eb="96">
      <t>ガン</t>
    </rPh>
    <phoneticPr fontId="4"/>
  </si>
  <si>
    <t>　管渠についての更新投資、老朽化対策は行っていないが、敷設から３０年を経過する管渠もあることから、今後、基礎調査を行い、ストックマネジメント計画を改定し、更新を行っていく。</t>
    <rPh sb="70" eb="72">
      <t>ケイカク</t>
    </rPh>
    <rPh sb="73" eb="75">
      <t>カイテイ</t>
    </rPh>
    <phoneticPr fontId="4"/>
  </si>
  <si>
    <t>　大規模施設の接続等により料金収入が増加傾向にあり、今後も中央工業団地等の接続により増加が見込まれるため、単年度収支は改善に進むものと思われる。
　債務残高については類似団体の平均値並となっており、投資規模や料金水準は適切である。また、今後も企業債残高は減少するため、適切な経営を維持できる見込みである。
　汚水処理原価については類似団体の平均値を上回っており、今後、汚水処理の効率化や不明水の削減に努めていかなければならない。
　施設利用率については水洗化率は向上しているものの、節水意識の高まりや節水型の製品の普及等により流入水量の伸びが鈍化しており類似団体の平均値を下回っている。
※⑦施設利用率（％）R01当該値668.12は
決算状況調査の誤りであり正しくは64.14
である。</t>
    <rPh sb="306" eb="308">
      <t>シセツ</t>
    </rPh>
    <rPh sb="308" eb="310">
      <t>リヨウ</t>
    </rPh>
    <rPh sb="310" eb="311">
      <t>リツ</t>
    </rPh>
    <rPh sb="317" eb="319">
      <t>トウガイ</t>
    </rPh>
    <rPh sb="319" eb="320">
      <t>チ</t>
    </rPh>
    <rPh sb="328" eb="330">
      <t>ケッサン</t>
    </rPh>
    <rPh sb="330" eb="332">
      <t>ジョウキョウ</t>
    </rPh>
    <rPh sb="332" eb="334">
      <t>チョウサ</t>
    </rPh>
    <rPh sb="335" eb="336">
      <t>アヤマ</t>
    </rPh>
    <rPh sb="340" eb="341">
      <t>タダ</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</si>
</sst>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FD4-4D21-8E36-58842F26B4F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0.27</c:v>
                </c:pt>
                <c:pt idx="1">
                  <c:v>0.17</c:v>
                </c:pt>
                <c:pt idx="2">
                  <c:v>0.13</c:v>
                </c:pt>
                <c:pt idx="3">
                  <c:v>0.1</c:v>
                </c:pt>
                <c:pt idx="4">
                  <c:v>0.09</c:v>
                </c:pt>
              </c:numCache>
            </c:numRef>
          </c:val>
          <c:smooth val="0"/>
          <c:extLst>
            <c:ext xmlns:c16="http://schemas.microsoft.com/office/drawing/2014/chart" uri="{C3380CC4-5D6E-409C-BE32-E72D297353CC}">
              <c16:uniqueId val="{00000001-5FD4-4D21-8E36-58842F26B4F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61.9</c:v>
                </c:pt>
                <c:pt idx="1">
                  <c:v>64.22</c:v>
                </c:pt>
                <c:pt idx="2">
                  <c:v>65.37</c:v>
                </c:pt>
                <c:pt idx="3">
                  <c:v>63.8</c:v>
                </c:pt>
                <c:pt idx="4">
                  <c:v>668.12</c:v>
                </c:pt>
              </c:numCache>
            </c:numRef>
          </c:val>
          <c:extLst>
            <c:ext xmlns:c16="http://schemas.microsoft.com/office/drawing/2014/chart" uri="{C3380CC4-5D6E-409C-BE32-E72D297353CC}">
              <c16:uniqueId val="{00000000-2805-4AC1-A796-E002E606A3D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65.62</c:v>
                </c:pt>
                <c:pt idx="1">
                  <c:v>64.67</c:v>
                </c:pt>
                <c:pt idx="2">
                  <c:v>64.959999999999994</c:v>
                </c:pt>
                <c:pt idx="3">
                  <c:v>65.040000000000006</c:v>
                </c:pt>
                <c:pt idx="4">
                  <c:v>68.31</c:v>
                </c:pt>
              </c:numCache>
            </c:numRef>
          </c:val>
          <c:smooth val="0"/>
          <c:extLst>
            <c:ext xmlns:c16="http://schemas.microsoft.com/office/drawing/2014/chart" uri="{C3380CC4-5D6E-409C-BE32-E72D297353CC}">
              <c16:uniqueId val="{00000001-2805-4AC1-A796-E002E606A3D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87.58</c:v>
                </c:pt>
                <c:pt idx="1">
                  <c:v>88.45</c:v>
                </c:pt>
                <c:pt idx="2">
                  <c:v>89.09</c:v>
                </c:pt>
                <c:pt idx="3">
                  <c:v>90.02</c:v>
                </c:pt>
                <c:pt idx="4">
                  <c:v>90.86</c:v>
                </c:pt>
              </c:numCache>
            </c:numRef>
          </c:val>
          <c:extLst>
            <c:ext xmlns:c16="http://schemas.microsoft.com/office/drawing/2014/chart" uri="{C3380CC4-5D6E-409C-BE32-E72D297353CC}">
              <c16:uniqueId val="{00000000-284F-4E6A-BE18-19F946BFDF0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91.44</c:v>
                </c:pt>
                <c:pt idx="1">
                  <c:v>91.76</c:v>
                </c:pt>
                <c:pt idx="2">
                  <c:v>92.3</c:v>
                </c:pt>
                <c:pt idx="3">
                  <c:v>92.55</c:v>
                </c:pt>
                <c:pt idx="4">
                  <c:v>92.62</c:v>
                </c:pt>
              </c:numCache>
            </c:numRef>
          </c:val>
          <c:smooth val="0"/>
          <c:extLst>
            <c:ext xmlns:c16="http://schemas.microsoft.com/office/drawing/2014/chart" uri="{C3380CC4-5D6E-409C-BE32-E72D297353CC}">
              <c16:uniqueId val="{00000001-284F-4E6A-BE18-19F946BFDF0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92.95</c:v>
                </c:pt>
                <c:pt idx="1">
                  <c:v>94.95</c:v>
                </c:pt>
                <c:pt idx="2">
                  <c:v>95.32</c:v>
                </c:pt>
                <c:pt idx="3">
                  <c:v>92.4</c:v>
                </c:pt>
                <c:pt idx="4">
                  <c:v>95.34</c:v>
                </c:pt>
              </c:numCache>
            </c:numRef>
          </c:val>
          <c:extLst>
            <c:ext xmlns:c16="http://schemas.microsoft.com/office/drawing/2014/chart" uri="{C3380CC4-5D6E-409C-BE32-E72D297353CC}">
              <c16:uniqueId val="{00000000-F904-47B4-A763-D303D6AC23D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04-47B4-A763-D303D6AC23D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3E2-44C8-9BF9-EB9319F853F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E2-44C8-9BF9-EB9319F853F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50-495A-867D-70F7BFED61F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50-495A-867D-70F7BFED61F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77B-40F2-AA65-AE7E2B2A1E6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77B-40F2-AA65-AE7E2B2A1E6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A46-4135-8ECB-5FE934270A7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A46-4135-8ECB-5FE934270A7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809.92</c:v>
                </c:pt>
                <c:pt idx="1">
                  <c:v>762.22</c:v>
                </c:pt>
                <c:pt idx="2">
                  <c:v>748.86</c:v>
                </c:pt>
                <c:pt idx="3">
                  <c:v>625.51</c:v>
                </c:pt>
                <c:pt idx="4">
                  <c:v>635.84</c:v>
                </c:pt>
              </c:numCache>
            </c:numRef>
          </c:val>
          <c:extLst>
            <c:ext xmlns:c16="http://schemas.microsoft.com/office/drawing/2014/chart" uri="{C3380CC4-5D6E-409C-BE32-E72D297353CC}">
              <c16:uniqueId val="{00000000-DE19-4ED5-BCEA-8147FC37D71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848.31</c:v>
                </c:pt>
                <c:pt idx="1">
                  <c:v>774.99</c:v>
                </c:pt>
                <c:pt idx="2">
                  <c:v>799.41</c:v>
                </c:pt>
                <c:pt idx="3">
                  <c:v>820.36</c:v>
                </c:pt>
                <c:pt idx="4">
                  <c:v>847.44</c:v>
                </c:pt>
              </c:numCache>
            </c:numRef>
          </c:val>
          <c:smooth val="0"/>
          <c:extLst>
            <c:ext xmlns:c16="http://schemas.microsoft.com/office/drawing/2014/chart" uri="{C3380CC4-5D6E-409C-BE32-E72D297353CC}">
              <c16:uniqueId val="{00000001-DE19-4ED5-BCEA-8147FC37D71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97.24</c:v>
                </c:pt>
                <c:pt idx="1">
                  <c:v>97.37</c:v>
                </c:pt>
                <c:pt idx="2">
                  <c:v>97.4</c:v>
                </c:pt>
                <c:pt idx="3">
                  <c:v>100</c:v>
                </c:pt>
                <c:pt idx="4">
                  <c:v>100</c:v>
                </c:pt>
              </c:numCache>
            </c:numRef>
          </c:val>
          <c:extLst>
            <c:ext xmlns:c16="http://schemas.microsoft.com/office/drawing/2014/chart" uri="{C3380CC4-5D6E-409C-BE32-E72D297353CC}">
              <c16:uniqueId val="{00000000-F1F3-455A-AD8B-6B348A591A7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94.38</c:v>
                </c:pt>
                <c:pt idx="1">
                  <c:v>96.57</c:v>
                </c:pt>
                <c:pt idx="2">
                  <c:v>96.54</c:v>
                </c:pt>
                <c:pt idx="3">
                  <c:v>95.4</c:v>
                </c:pt>
                <c:pt idx="4">
                  <c:v>94.69</c:v>
                </c:pt>
              </c:numCache>
            </c:numRef>
          </c:val>
          <c:smooth val="0"/>
          <c:extLst>
            <c:ext xmlns:c16="http://schemas.microsoft.com/office/drawing/2014/chart" uri="{C3380CC4-5D6E-409C-BE32-E72D297353CC}">
              <c16:uniqueId val="{00000001-F1F3-455A-AD8B-6B348A591A7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200.01</c:v>
                </c:pt>
                <c:pt idx="1">
                  <c:v>199.77</c:v>
                </c:pt>
                <c:pt idx="2">
                  <c:v>200.54</c:v>
                </c:pt>
                <c:pt idx="3">
                  <c:v>193.74</c:v>
                </c:pt>
                <c:pt idx="4">
                  <c:v>174.54</c:v>
                </c:pt>
              </c:numCache>
            </c:numRef>
          </c:val>
          <c:extLst>
            <c:ext xmlns:c16="http://schemas.microsoft.com/office/drawing/2014/chart" uri="{C3380CC4-5D6E-409C-BE32-E72D297353CC}">
              <c16:uniqueId val="{00000000-1241-4098-87DC-417774BC977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165.45</c:v>
                </c:pt>
                <c:pt idx="1">
                  <c:v>161.54</c:v>
                </c:pt>
                <c:pt idx="2">
                  <c:v>162.81</c:v>
                </c:pt>
                <c:pt idx="3">
                  <c:v>163.19999999999999</c:v>
                </c:pt>
                <c:pt idx="4">
                  <c:v>159.78</c:v>
                </c:pt>
              </c:numCache>
            </c:numRef>
          </c:val>
          <c:smooth val="0"/>
          <c:extLst>
            <c:ext xmlns:c16="http://schemas.microsoft.com/office/drawing/2014/chart" uri="{C3380CC4-5D6E-409C-BE32-E72D297353CC}">
              <c16:uniqueId val="{00000001-1241-4098-87DC-417774BC977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Z19" zoomScaleNormal="100" workbookViewId="0">
      <selection activeCell="CC28" sqref="CC28"/>
    </sheetView>
  </sheetViews>
  <sheetFormatPr defaultColWidth="2.5546875" defaultRowHeight="13.2" x14ac:dyDescent="0.2"/>
  <cols>
    <col min="1" max="1" width="2.5546875" customWidth="1"/>
    <col min="2" max="62" width="3.664062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山形県　寒河江市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Bd1</v>
      </c>
      <c r="X8" s="72"/>
      <c r="Y8" s="72"/>
      <c r="Z8" s="72"/>
      <c r="AA8" s="72"/>
      <c r="AB8" s="72"/>
      <c r="AC8" s="72"/>
      <c r="AD8" s="73" t="str">
        <f>データ!$M$6</f>
        <v>非設置</v>
      </c>
      <c r="AE8" s="73"/>
      <c r="AF8" s="73"/>
      <c r="AG8" s="73"/>
      <c r="AH8" s="73"/>
      <c r="AI8" s="73"/>
      <c r="AJ8" s="73"/>
      <c r="AK8" s="3"/>
      <c r="AL8" s="69">
        <f>データ!S6</f>
        <v>40955</v>
      </c>
      <c r="AM8" s="69"/>
      <c r="AN8" s="69"/>
      <c r="AO8" s="69"/>
      <c r="AP8" s="69"/>
      <c r="AQ8" s="69"/>
      <c r="AR8" s="69"/>
      <c r="AS8" s="69"/>
      <c r="AT8" s="68">
        <f>データ!T6</f>
        <v>139.03</v>
      </c>
      <c r="AU8" s="68"/>
      <c r="AV8" s="68"/>
      <c r="AW8" s="68"/>
      <c r="AX8" s="68"/>
      <c r="AY8" s="68"/>
      <c r="AZ8" s="68"/>
      <c r="BA8" s="68"/>
      <c r="BB8" s="68">
        <f>データ!U6</f>
        <v>294.58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t="str">
        <f>データ!O6</f>
        <v>該当数値なし</v>
      </c>
      <c r="J10" s="68"/>
      <c r="K10" s="68"/>
      <c r="L10" s="68"/>
      <c r="M10" s="68"/>
      <c r="N10" s="68"/>
      <c r="O10" s="68"/>
      <c r="P10" s="68">
        <f>データ!P6</f>
        <v>73.69</v>
      </c>
      <c r="Q10" s="68"/>
      <c r="R10" s="68"/>
      <c r="S10" s="68"/>
      <c r="T10" s="68"/>
      <c r="U10" s="68"/>
      <c r="V10" s="68"/>
      <c r="W10" s="68">
        <f>データ!Q6</f>
        <v>98.31</v>
      </c>
      <c r="X10" s="68"/>
      <c r="Y10" s="68"/>
      <c r="Z10" s="68"/>
      <c r="AA10" s="68"/>
      <c r="AB10" s="68"/>
      <c r="AC10" s="68"/>
      <c r="AD10" s="69">
        <f>データ!R6</f>
        <v>3685</v>
      </c>
      <c r="AE10" s="69"/>
      <c r="AF10" s="69"/>
      <c r="AG10" s="69"/>
      <c r="AH10" s="69"/>
      <c r="AI10" s="69"/>
      <c r="AJ10" s="69"/>
      <c r="AK10" s="2"/>
      <c r="AL10" s="69">
        <f>データ!V6</f>
        <v>30117</v>
      </c>
      <c r="AM10" s="69"/>
      <c r="AN10" s="69"/>
      <c r="AO10" s="69"/>
      <c r="AP10" s="69"/>
      <c r="AQ10" s="69"/>
      <c r="AR10" s="69"/>
      <c r="AS10" s="69"/>
      <c r="AT10" s="68">
        <f>データ!W6</f>
        <v>9.9700000000000006</v>
      </c>
      <c r="AU10" s="68"/>
      <c r="AV10" s="68"/>
      <c r="AW10" s="68"/>
      <c r="AX10" s="68"/>
      <c r="AY10" s="68"/>
      <c r="AZ10" s="68"/>
      <c r="BA10" s="68"/>
      <c r="BB10" s="68">
        <f>データ!X6</f>
        <v>3020.76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DVPmV38dRxyEhCaSWmBkp6AB8DT2ZGt3hDCLcbUAyC4sjfFWTV8xWE0BukNEhPFWQPme2XsZ/y2ojjr9iOyLw==" saltValue="S7AhewTwTyqNFrbomBl/5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2">
      <c r="A6" s="28" t="s">
        <v>95</v>
      </c>
      <c r="B6" s="33">
        <f>B7</f>
        <v>2019</v>
      </c>
      <c r="C6" s="33">
        <f t="shared" ref="C6:X6" si="3">C7</f>
        <v>62065</v>
      </c>
      <c r="D6" s="33">
        <f t="shared" si="3"/>
        <v>47</v>
      </c>
      <c r="E6" s="33">
        <f t="shared" si="3"/>
        <v>17</v>
      </c>
      <c r="F6" s="33">
        <f t="shared" si="3"/>
        <v>1</v>
      </c>
      <c r="G6" s="33">
        <f t="shared" si="3"/>
        <v>0</v>
      </c>
      <c r="H6" s="33" t="str">
        <f t="shared" si="3"/>
        <v>山形県　寒河江市</v>
      </c>
      <c r="I6" s="33" t="str">
        <f t="shared" si="3"/>
        <v>法非適用</v>
      </c>
      <c r="J6" s="33" t="str">
        <f t="shared" si="3"/>
        <v>下水道事業</v>
      </c>
      <c r="K6" s="33" t="str">
        <f t="shared" si="3"/>
        <v>公共下水道</v>
      </c>
      <c r="L6" s="33" t="str">
        <f t="shared" si="3"/>
        <v>Bd1</v>
      </c>
      <c r="M6" s="33" t="str">
        <f t="shared" si="3"/>
        <v>非設置</v>
      </c>
      <c r="N6" s="34" t="str">
        <f t="shared" si="3"/>
        <v>-</v>
      </c>
      <c r="O6" s="34" t="str">
        <f t="shared" si="3"/>
        <v>該当数値なし</v>
      </c>
      <c r="P6" s="34">
        <f t="shared" si="3"/>
        <v>73.69</v>
      </c>
      <c r="Q6" s="34">
        <f t="shared" si="3"/>
        <v>98.31</v>
      </c>
      <c r="R6" s="34">
        <f t="shared" si="3"/>
        <v>3685</v>
      </c>
      <c r="S6" s="34">
        <f t="shared" si="3"/>
        <v>40955</v>
      </c>
      <c r="T6" s="34">
        <f t="shared" si="3"/>
        <v>139.03</v>
      </c>
      <c r="U6" s="34">
        <f t="shared" si="3"/>
        <v>294.58</v>
      </c>
      <c r="V6" s="34">
        <f t="shared" si="3"/>
        <v>30117</v>
      </c>
      <c r="W6" s="34">
        <f t="shared" si="3"/>
        <v>9.9700000000000006</v>
      </c>
      <c r="X6" s="34">
        <f t="shared" si="3"/>
        <v>3020.76</v>
      </c>
      <c r="Y6" s="35">
        <f>IF(Y7="",NA(),Y7)</f>
        <v>92.95</v>
      </c>
      <c r="Z6" s="35">
        <f t="shared" ref="Z6:AH6" si="4">IF(Z7="",NA(),Z7)</f>
        <v>94.95</v>
      </c>
      <c r="AA6" s="35">
        <f t="shared" si="4"/>
        <v>95.32</v>
      </c>
      <c r="AB6" s="35">
        <f t="shared" si="4"/>
        <v>92.4</v>
      </c>
      <c r="AC6" s="35">
        <f t="shared" si="4"/>
        <v>95.34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809.92</v>
      </c>
      <c r="BG6" s="35">
        <f t="shared" ref="BG6:BO6" si="7">IF(BG7="",NA(),BG7)</f>
        <v>762.22</v>
      </c>
      <c r="BH6" s="35">
        <f t="shared" si="7"/>
        <v>748.86</v>
      </c>
      <c r="BI6" s="35">
        <f t="shared" si="7"/>
        <v>625.51</v>
      </c>
      <c r="BJ6" s="35">
        <f t="shared" si="7"/>
        <v>635.84</v>
      </c>
      <c r="BK6" s="35">
        <f t="shared" si="7"/>
        <v>848.31</v>
      </c>
      <c r="BL6" s="35">
        <f t="shared" si="7"/>
        <v>774.99</v>
      </c>
      <c r="BM6" s="35">
        <f t="shared" si="7"/>
        <v>799.41</v>
      </c>
      <c r="BN6" s="35">
        <f t="shared" si="7"/>
        <v>820.36</v>
      </c>
      <c r="BO6" s="35">
        <f t="shared" si="7"/>
        <v>847.44</v>
      </c>
      <c r="BP6" s="34" t="str">
        <f>IF(BP7="","",IF(BP7="-","【-】","【"&amp;SUBSTITUTE(TEXT(BP7,"#,##0.00"),"-","△")&amp;"】"))</f>
        <v>【682.51】</v>
      </c>
      <c r="BQ6" s="35">
        <f>IF(BQ7="",NA(),BQ7)</f>
        <v>97.24</v>
      </c>
      <c r="BR6" s="35">
        <f t="shared" ref="BR6:BZ6" si="8">IF(BR7="",NA(),BR7)</f>
        <v>97.37</v>
      </c>
      <c r="BS6" s="35">
        <f t="shared" si="8"/>
        <v>97.4</v>
      </c>
      <c r="BT6" s="35">
        <f t="shared" si="8"/>
        <v>100</v>
      </c>
      <c r="BU6" s="35">
        <f t="shared" si="8"/>
        <v>100</v>
      </c>
      <c r="BV6" s="35">
        <f t="shared" si="8"/>
        <v>94.38</v>
      </c>
      <c r="BW6" s="35">
        <f t="shared" si="8"/>
        <v>96.57</v>
      </c>
      <c r="BX6" s="35">
        <f t="shared" si="8"/>
        <v>96.54</v>
      </c>
      <c r="BY6" s="35">
        <f t="shared" si="8"/>
        <v>95.4</v>
      </c>
      <c r="BZ6" s="35">
        <f t="shared" si="8"/>
        <v>94.69</v>
      </c>
      <c r="CA6" s="34" t="str">
        <f>IF(CA7="","",IF(CA7="-","【-】","【"&amp;SUBSTITUTE(TEXT(CA7,"#,##0.00"),"-","△")&amp;"】"))</f>
        <v>【100.34】</v>
      </c>
      <c r="CB6" s="35">
        <f>IF(CB7="",NA(),CB7)</f>
        <v>200.01</v>
      </c>
      <c r="CC6" s="35">
        <f t="shared" ref="CC6:CK6" si="9">IF(CC7="",NA(),CC7)</f>
        <v>199.77</v>
      </c>
      <c r="CD6" s="35">
        <f t="shared" si="9"/>
        <v>200.54</v>
      </c>
      <c r="CE6" s="35">
        <f t="shared" si="9"/>
        <v>193.74</v>
      </c>
      <c r="CF6" s="35">
        <f t="shared" si="9"/>
        <v>174.54</v>
      </c>
      <c r="CG6" s="35">
        <f t="shared" si="9"/>
        <v>165.45</v>
      </c>
      <c r="CH6" s="35">
        <f t="shared" si="9"/>
        <v>161.54</v>
      </c>
      <c r="CI6" s="35">
        <f t="shared" si="9"/>
        <v>162.81</v>
      </c>
      <c r="CJ6" s="35">
        <f t="shared" si="9"/>
        <v>163.19999999999999</v>
      </c>
      <c r="CK6" s="35">
        <f t="shared" si="9"/>
        <v>159.78</v>
      </c>
      <c r="CL6" s="34" t="str">
        <f>IF(CL7="","",IF(CL7="-","【-】","【"&amp;SUBSTITUTE(TEXT(CL7,"#,##0.00"),"-","△")&amp;"】"))</f>
        <v>【136.15】</v>
      </c>
      <c r="CM6" s="35">
        <f>IF(CM7="",NA(),CM7)</f>
        <v>61.9</v>
      </c>
      <c r="CN6" s="35">
        <f t="shared" ref="CN6:CV6" si="10">IF(CN7="",NA(),CN7)</f>
        <v>64.22</v>
      </c>
      <c r="CO6" s="35">
        <f t="shared" si="10"/>
        <v>65.37</v>
      </c>
      <c r="CP6" s="35">
        <f t="shared" si="10"/>
        <v>63.8</v>
      </c>
      <c r="CQ6" s="35">
        <f t="shared" si="10"/>
        <v>668.12</v>
      </c>
      <c r="CR6" s="35">
        <f t="shared" si="10"/>
        <v>65.62</v>
      </c>
      <c r="CS6" s="35">
        <f t="shared" si="10"/>
        <v>64.67</v>
      </c>
      <c r="CT6" s="35">
        <f t="shared" si="10"/>
        <v>64.959999999999994</v>
      </c>
      <c r="CU6" s="35">
        <f t="shared" si="10"/>
        <v>65.040000000000006</v>
      </c>
      <c r="CV6" s="35">
        <f t="shared" si="10"/>
        <v>68.31</v>
      </c>
      <c r="CW6" s="34" t="str">
        <f>IF(CW7="","",IF(CW7="-","【-】","【"&amp;SUBSTITUTE(TEXT(CW7,"#,##0.00"),"-","△")&amp;"】"))</f>
        <v>【59.64】</v>
      </c>
      <c r="CX6" s="35">
        <f>IF(CX7="",NA(),CX7)</f>
        <v>87.58</v>
      </c>
      <c r="CY6" s="35">
        <f t="shared" ref="CY6:DG6" si="11">IF(CY7="",NA(),CY7)</f>
        <v>88.45</v>
      </c>
      <c r="CZ6" s="35">
        <f t="shared" si="11"/>
        <v>89.09</v>
      </c>
      <c r="DA6" s="35">
        <f t="shared" si="11"/>
        <v>90.02</v>
      </c>
      <c r="DB6" s="35">
        <f t="shared" si="11"/>
        <v>90.86</v>
      </c>
      <c r="DC6" s="35">
        <f t="shared" si="11"/>
        <v>91.44</v>
      </c>
      <c r="DD6" s="35">
        <f t="shared" si="11"/>
        <v>91.76</v>
      </c>
      <c r="DE6" s="35">
        <f t="shared" si="11"/>
        <v>92.3</v>
      </c>
      <c r="DF6" s="35">
        <f t="shared" si="11"/>
        <v>92.55</v>
      </c>
      <c r="DG6" s="35">
        <f t="shared" si="11"/>
        <v>92.62</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0.27</v>
      </c>
      <c r="EK6" s="35">
        <f t="shared" si="14"/>
        <v>0.17</v>
      </c>
      <c r="EL6" s="35">
        <f t="shared" si="14"/>
        <v>0.13</v>
      </c>
      <c r="EM6" s="35">
        <f t="shared" si="14"/>
        <v>0.1</v>
      </c>
      <c r="EN6" s="35">
        <f t="shared" si="14"/>
        <v>0.09</v>
      </c>
      <c r="EO6" s="34" t="str">
        <f>IF(EO7="","",IF(EO7="-","【-】","【"&amp;SUBSTITUTE(TEXT(EO7,"#,##0.00"),"-","△")&amp;"】"))</f>
        <v>【0.22】</v>
      </c>
    </row>
    <row r="7" spans="1:145" s="36" customFormat="1" x14ac:dyDescent="0.2">
      <c r="A7" s="28"/>
      <c r="B7" s="37">
        <v>2019</v>
      </c>
      <c r="C7" s="37">
        <v>62065</v>
      </c>
      <c r="D7" s="37">
        <v>47</v>
      </c>
      <c r="E7" s="37">
        <v>17</v>
      </c>
      <c r="F7" s="37">
        <v>1</v>
      </c>
      <c r="G7" s="37">
        <v>0</v>
      </c>
      <c r="H7" s="37" t="s">
        <v>96</v>
      </c>
      <c r="I7" s="37" t="s">
        <v>97</v>
      </c>
      <c r="J7" s="37" t="s">
        <v>98</v>
      </c>
      <c r="K7" s="37" t="s">
        <v>99</v>
      </c>
      <c r="L7" s="37" t="s">
        <v>100</v>
      </c>
      <c r="M7" s="37" t="s">
        <v>101</v>
      </c>
      <c r="N7" s="38" t="s">
        <v>102</v>
      </c>
      <c r="O7" s="38" t="s">
        <v>103</v>
      </c>
      <c r="P7" s="38">
        <v>73.69</v>
      </c>
      <c r="Q7" s="38">
        <v>98.31</v>
      </c>
      <c r="R7" s="38">
        <v>3685</v>
      </c>
      <c r="S7" s="38">
        <v>40955</v>
      </c>
      <c r="T7" s="38">
        <v>139.03</v>
      </c>
      <c r="U7" s="38">
        <v>294.58</v>
      </c>
      <c r="V7" s="38">
        <v>30117</v>
      </c>
      <c r="W7" s="38">
        <v>9.9700000000000006</v>
      </c>
      <c r="X7" s="38">
        <v>3020.76</v>
      </c>
      <c r="Y7" s="38">
        <v>92.95</v>
      </c>
      <c r="Z7" s="38">
        <v>94.95</v>
      </c>
      <c r="AA7" s="38">
        <v>95.32</v>
      </c>
      <c r="AB7" s="38">
        <v>92.4</v>
      </c>
      <c r="AC7" s="38">
        <v>95.34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809.92</v>
      </c>
      <c r="BG7" s="38">
        <v>762.22</v>
      </c>
      <c r="BH7" s="38">
        <v>748.86</v>
      </c>
      <c r="BI7" s="38">
        <v>625.51</v>
      </c>
      <c r="BJ7" s="38">
        <v>635.84</v>
      </c>
      <c r="BK7" s="38">
        <v>848.31</v>
      </c>
      <c r="BL7" s="38">
        <v>774.99</v>
      </c>
      <c r="BM7" s="38">
        <v>799.41</v>
      </c>
      <c r="BN7" s="38">
        <v>820.36</v>
      </c>
      <c r="BO7" s="38">
        <v>847.44</v>
      </c>
      <c r="BP7" s="38">
        <v>682.51</v>
      </c>
      <c r="BQ7" s="38">
        <v>97.24</v>
      </c>
      <c r="BR7" s="38">
        <v>97.37</v>
      </c>
      <c r="BS7" s="38">
        <v>97.4</v>
      </c>
      <c r="BT7" s="38">
        <v>100</v>
      </c>
      <c r="BU7" s="38">
        <v>100</v>
      </c>
      <c r="BV7" s="38">
        <v>94.38</v>
      </c>
      <c r="BW7" s="38">
        <v>96.57</v>
      </c>
      <c r="BX7" s="38">
        <v>96.54</v>
      </c>
      <c r="BY7" s="38">
        <v>95.4</v>
      </c>
      <c r="BZ7" s="38">
        <v>94.69</v>
      </c>
      <c r="CA7" s="38">
        <v>100.34</v>
      </c>
      <c r="CB7" s="38">
        <v>200.01</v>
      </c>
      <c r="CC7" s="38">
        <v>199.77</v>
      </c>
      <c r="CD7" s="38">
        <v>200.54</v>
      </c>
      <c r="CE7" s="38">
        <v>193.74</v>
      </c>
      <c r="CF7" s="38">
        <v>174.54</v>
      </c>
      <c r="CG7" s="38">
        <v>165.45</v>
      </c>
      <c r="CH7" s="38">
        <v>161.54</v>
      </c>
      <c r="CI7" s="38">
        <v>162.81</v>
      </c>
      <c r="CJ7" s="38">
        <v>163.19999999999999</v>
      </c>
      <c r="CK7" s="38">
        <v>159.78</v>
      </c>
      <c r="CL7" s="38">
        <v>136.15</v>
      </c>
      <c r="CM7" s="38">
        <v>61.9</v>
      </c>
      <c r="CN7" s="38">
        <v>64.22</v>
      </c>
      <c r="CO7" s="38">
        <v>65.37</v>
      </c>
      <c r="CP7" s="38">
        <v>63.8</v>
      </c>
      <c r="CQ7" s="38">
        <v>668.12</v>
      </c>
      <c r="CR7" s="38">
        <v>65.62</v>
      </c>
      <c r="CS7" s="38">
        <v>64.67</v>
      </c>
      <c r="CT7" s="38">
        <v>64.959999999999994</v>
      </c>
      <c r="CU7" s="38">
        <v>65.040000000000006</v>
      </c>
      <c r="CV7" s="38">
        <v>68.31</v>
      </c>
      <c r="CW7" s="38">
        <v>59.64</v>
      </c>
      <c r="CX7" s="38">
        <v>87.58</v>
      </c>
      <c r="CY7" s="38">
        <v>88.45</v>
      </c>
      <c r="CZ7" s="38">
        <v>89.09</v>
      </c>
      <c r="DA7" s="38">
        <v>90.02</v>
      </c>
      <c r="DB7" s="38">
        <v>90.86</v>
      </c>
      <c r="DC7" s="38">
        <v>91.44</v>
      </c>
      <c r="DD7" s="38">
        <v>91.76</v>
      </c>
      <c r="DE7" s="38">
        <v>92.3</v>
      </c>
      <c r="DF7" s="38">
        <v>92.55</v>
      </c>
      <c r="DG7" s="38">
        <v>92.62</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0.27</v>
      </c>
      <c r="EK7" s="38">
        <v>0.17</v>
      </c>
      <c r="EL7" s="38">
        <v>0.13</v>
      </c>
      <c r="EM7" s="38">
        <v>0.1</v>
      </c>
      <c r="EN7" s="38">
        <v>0.09</v>
      </c>
      <c r="EO7" s="38">
        <v>0.22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2">
      <c r="B11">
        <v>4</v>
      </c>
      <c r="C11">
        <v>3</v>
      </c>
      <c r="D11">
        <v>2</v>
      </c>
      <c r="E11">
        <v>1</v>
      </c>
      <c r="F11">
        <v>0</v>
      </c>
      <c r="G11" t="s">
        <v>109</v>
      </c>
    </row>
    <row r="12" spans="1:145" x14ac:dyDescent="0.2">
      <c r="B12">
        <v>1</v>
      </c>
      <c r="C12">
        <v>1</v>
      </c>
      <c r="D12">
        <v>1</v>
      </c>
      <c r="E12">
        <v>1</v>
      </c>
      <c r="F12">
        <v>1</v>
      </c>
      <c r="G12" t="s">
        <v>110</v>
      </c>
    </row>
    <row r="13" spans="1:145" x14ac:dyDescent="0.2">
      <c r="B13" t="s">
        <v>111</v>
      </c>
      <c r="C13" t="s">
        <v>112</v>
      </c>
      <c r="D13" t="s">
        <v>112</v>
      </c>
      <c r="E13" t="s">
        <v>111</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室岡 裕樹</cp:lastModifiedBy>
  <dcterms:created xsi:type="dcterms:W3CDTF">2020-12-04T02:42:59Z</dcterms:created>
  <dcterms:modified xsi:type="dcterms:W3CDTF">2021-02-09T00:03:36Z</dcterms:modified>
  <cp:category/>
</cp:coreProperties>
</file>