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410_上下水道課\040_下水道推進係\030 浄化槽\03.決算統計関係\経営比較分析\R2\"/>
    </mc:Choice>
  </mc:AlternateContent>
  <workbookProtection workbookAlgorithmName="SHA-512" workbookHashValue="BnL9R4abBcgG3aPgVGcp5z3uC46sbLYNLbjc8xfWT5kBFPmSgJ5YRLG9zBmFmmGCqDxpnulFqmtT5v2x0QTqSw==" workbookSaltValue="upDDWC20HtWMd/iAFucyzQ==" workbookSpinCount="100000" lockStructure="1"/>
  <bookViews>
    <workbookView xWindow="0" yWindow="0" windowWidth="21420" windowHeight="918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AD10" i="4" s="1"/>
  <c r="Q6" i="5"/>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W10" i="4"/>
  <c r="I10" i="4"/>
  <c r="BB8" i="4"/>
  <c r="AL8" i="4"/>
  <c r="P8" i="4"/>
  <c r="I8" i="4"/>
</calcChain>
</file>

<file path=xl/sharedStrings.xml><?xml version="1.0" encoding="utf-8"?>
<sst xmlns="http://schemas.openxmlformats.org/spreadsheetml/2006/main" count="247" uniqueCount="120">
  <si>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</si>
  <si>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</si>
  <si>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</si>
  <si>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</si>
  <si>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</si>
  <si>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</si>
  <si>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</si>
  <si>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</si>
  <si>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</si>
  <si>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</si>
  <si>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</si>
  <si>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</si>
  <si>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</si>
  <si>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</si>
  <si>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</si>
  <si>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</si>
  <si>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</si>
  <si>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</si>
  <si>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</si>
  <si>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</si>
  <si>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</si>
  <si>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</si>
  <si>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</si>
  <si>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</si>
  <si>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</si>
  <si>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</si>
  <si>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</si>
  <si>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</si>
  <si>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</si>
  <si>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</si>
  <si>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</si>
  <si>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</si>
  <si>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</si>
  <si>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</si>
  <si>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</si>
  <si>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</si>
  <si>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</si>
  <si>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</si>
  <si>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</si>
  <si>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</si>
  <si>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</si>
  <si>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</si>
  <si>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</si>
  <si>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</si>
  <si>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</si>
  <si>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</si>
  <si>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</si>
  <si>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</si>
  <si>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</si>
  <si>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</si>
  <si>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</si>
  <si>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</si>
  <si>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</si>
  <si>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</si>
  <si>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</si>
  <si>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</si>
  <si>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</si>
  <si>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</si>
  <si>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</si>
  <si>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</si>
  <si>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</si>
  <si>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</si>
  <si>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</si>
  <si>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</si>
  <si>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</si>
  <si>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</si>
  <si>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</si>
  <si>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</si>
  <si>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</si>
  <si>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</si>
  <si>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</si>
  <si>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</si>
  <si>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</si>
  <si>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</si>
  <si>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</si>
  <si>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</si>
  <si>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</si>
  <si>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</si>
  <si>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</si>
  <si>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</si>
  <si>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</si>
  <si>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</si>
  <si>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</si>
  <si>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</si>
  <si>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</si>
  <si>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</si>
  <si>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</si>
  <si>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</si>
  <si>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</si>
  <si>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</si>
  <si>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</si>
  <si>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</si>
  <si>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</si>
  <si>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</si>
  <si>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</si>
  <si>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</si>
  <si>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</si>
  <si>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</si>
  <si>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</si>
  <si>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法非適用</t>
  </si>
  <si>
    <t>下水道事業</t>
  </si>
  <si>
    <t>特定地域生活排水処理</t>
  </si>
  <si>
    <t>K3</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</si>
  <si>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</si>
  <si>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</si>
  <si>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</si>
  <si>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</si>
  <si>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</si>
  <si>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</si>
  <si>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</si>
  <si>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</si>
  <si>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</si>
  <si>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</si>
  <si>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</si>
  <si>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</si>
  <si>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</si>
  <si>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</si>
  <si>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経営の健全化を推進するには、主な収益である使用料金の改定を実施するべきだが、他市町村や本市の下水道使用料金、人槽あたりの使用人員等を考慮するとなかなか使用料改定には踏み切れない状況である。しかし、今後の維持管理費の増加等により、現在の料金収入で経費を賄えない状況になる場合は料金改定をせざるを得ないと考える。
現在歳入の一部を一般会計繰入金に依存している状態であり、維持管理費の増加が繰入金増加につながる。経費削減は必須であるが、維持管理費は必要経費であるため最小限にとどめる努力が必要である。</t>
    <rPh sb="0" eb="2">
      <t>ケイエイ</t>
    </rPh>
    <rPh sb="3" eb="6">
      <t>ケンゼンカ</t>
    </rPh>
    <rPh sb="7" eb="9">
      <t>スイシン</t>
    </rPh>
    <rPh sb="14" eb="15">
      <t>オモ</t>
    </rPh>
    <rPh sb="16" eb="18">
      <t>シュウエキ</t>
    </rPh>
    <rPh sb="21" eb="23">
      <t>シヨウ</t>
    </rPh>
    <rPh sb="23" eb="25">
      <t>リョウキン</t>
    </rPh>
    <rPh sb="26" eb="28">
      <t>カイテイ</t>
    </rPh>
    <rPh sb="29" eb="31">
      <t>ジッシ</t>
    </rPh>
    <rPh sb="38" eb="39">
      <t>タ</t>
    </rPh>
    <rPh sb="39" eb="42">
      <t>シチョウソン</t>
    </rPh>
    <rPh sb="43" eb="45">
      <t>ホンシ</t>
    </rPh>
    <rPh sb="46" eb="49">
      <t>ゲスイドウ</t>
    </rPh>
    <rPh sb="49" eb="52">
      <t>シヨウリョウ</t>
    </rPh>
    <rPh sb="52" eb="53">
      <t>キン</t>
    </rPh>
    <phoneticPr fontId="4"/>
  </si>
  <si>
    <t>事業開始から15年が経過しているが、浄化槽本体の耐用年数とされる30年までには猶予がある。しかし、近年浄化槽本体や付属機器類(ブロワ等)の修繕が増加傾向にあるため、今後さらに増加することが予想される。
耐用年数の30年を経過後は本体を更新する必要があると考えられるが、全基更新となると巨額の費用が必要となり、経営圧迫の要因ともなる。健全な経営を目指していくには、本体の維持管理を徹底し、耐用年数を延ばせるように努力していくことも必要だと考えられる。</t>
    <rPh sb="0" eb="2">
      <t>ジギョウ</t>
    </rPh>
    <rPh sb="2" eb="4">
      <t>カイシ</t>
    </rPh>
    <rPh sb="8" eb="9">
      <t>ネン</t>
    </rPh>
    <rPh sb="10" eb="12">
      <t>ケイカ</t>
    </rPh>
    <rPh sb="18" eb="21">
      <t>ジョウカソウ</t>
    </rPh>
    <rPh sb="21" eb="23">
      <t>ホンタイ</t>
    </rPh>
    <rPh sb="24" eb="26">
      <t>タイヨウ</t>
    </rPh>
    <rPh sb="26" eb="28">
      <t>ネンスウ</t>
    </rPh>
    <rPh sb="34" eb="35">
      <t>ネン</t>
    </rPh>
    <rPh sb="39" eb="41">
      <t>ユウヨ</t>
    </rPh>
    <rPh sb="49" eb="51">
      <t>キンネン</t>
    </rPh>
    <rPh sb="51" eb="54">
      <t>ジョウカソウ</t>
    </rPh>
    <rPh sb="54" eb="56">
      <t>ホンタイ</t>
    </rPh>
    <rPh sb="57" eb="59">
      <t>フゾク</t>
    </rPh>
    <rPh sb="59" eb="61">
      <t>キキ</t>
    </rPh>
    <rPh sb="61" eb="62">
      <t>ルイ</t>
    </rPh>
    <rPh sb="66" eb="67">
      <t>トウ</t>
    </rPh>
    <rPh sb="69" eb="71">
      <t>シュウゼン</t>
    </rPh>
    <rPh sb="72" eb="74">
      <t>ゾウカ</t>
    </rPh>
    <rPh sb="74" eb="76">
      <t>ケイコウ</t>
    </rPh>
    <rPh sb="82" eb="84">
      <t>コンゴ</t>
    </rPh>
    <rPh sb="87" eb="89">
      <t>ゾウカ</t>
    </rPh>
    <rPh sb="94" eb="96">
      <t>ヨソウ</t>
    </rPh>
    <rPh sb="101" eb="103">
      <t>タイヨウ</t>
    </rPh>
    <rPh sb="103" eb="105">
      <t>ネンスウ</t>
    </rPh>
    <rPh sb="108" eb="109">
      <t>ネン</t>
    </rPh>
    <rPh sb="110" eb="112">
      <t>ケイカ</t>
    </rPh>
    <rPh sb="112" eb="113">
      <t>ゴ</t>
    </rPh>
    <rPh sb="114" eb="116">
      <t>ホンタイ</t>
    </rPh>
    <rPh sb="117" eb="119">
      <t>コウシン</t>
    </rPh>
    <rPh sb="121" eb="123">
      <t>ヒツヨウ</t>
    </rPh>
    <rPh sb="127" eb="128">
      <t>カンガ</t>
    </rPh>
    <phoneticPr fontId="4"/>
  </si>
  <si>
    <t>①本市の料金設定は、維持管理に必要な最低限度の料金で設定しており、地方債償還金については、一般会計繰入金に依存している状態である。整備基数は年々減少傾向にあるため、料金収入の大幅な増加は今後見込めない。そのうえ新規整備分は地方債が増加していく状態である。そのため、経営改善に向けては料金改定等検討していく必要がある。
④地方債償還金については、一般会計繰入金にて賄っているため、料金収入に対する地方債残高の割合はゼロとなる。
⑤本市の料金収入は①のとおりであり、維持管理費以外の部分については一般会計繰入金に依存している状態であるため、料金改定等検討していく必要がある。
⑥類似団体と比較して良好な数値ではあるが、今後、設置基数の増加とともに原価上昇も大いに考えられるため注視していく必要がある。
⑦設置時からの世帯員数減少や核家族化によりスペック過大となっている家屋が少なくない状況である。今後も世帯員数の減少や空き家により使用休止等も予想されるため、引き続き使用人員に見合った人槽算定をしていく必要がある。
⑧制度利用者の希望により設置する事業であるため、水洗化率は100％となる。</t>
    <rPh sb="1" eb="3">
      <t>ホンシ</t>
    </rPh>
    <rPh sb="4" eb="6">
      <t>リョウキン</t>
    </rPh>
    <rPh sb="6" eb="8">
      <t>セッテイ</t>
    </rPh>
    <rPh sb="10" eb="12">
      <t>イジ</t>
    </rPh>
    <rPh sb="12" eb="14">
      <t>カンリ</t>
    </rPh>
    <rPh sb="15" eb="17">
      <t>ヒツヨウ</t>
    </rPh>
    <rPh sb="18" eb="20">
      <t>サイテイ</t>
    </rPh>
    <rPh sb="20" eb="22">
      <t>ゲンド</t>
    </rPh>
    <rPh sb="23" eb="25">
      <t>リョウキン</t>
    </rPh>
    <rPh sb="26" eb="28">
      <t>セッテイ</t>
    </rPh>
    <rPh sb="33" eb="36">
      <t>チホウサイ</t>
    </rPh>
    <rPh sb="36" eb="38">
      <t>ショウカン</t>
    </rPh>
    <rPh sb="38" eb="39">
      <t>キン</t>
    </rPh>
    <rPh sb="45" eb="47">
      <t>イッパン</t>
    </rPh>
    <rPh sb="47" eb="49">
      <t>カイケイ</t>
    </rPh>
    <rPh sb="49" eb="51">
      <t>クリイレ</t>
    </rPh>
    <rPh sb="51" eb="52">
      <t>キン</t>
    </rPh>
    <rPh sb="53" eb="55">
      <t>イゾン</t>
    </rPh>
    <rPh sb="59" eb="61">
      <t>ジョウタイ</t>
    </rPh>
    <rPh sb="65" eb="67">
      <t>セイビ</t>
    </rPh>
    <rPh sb="67" eb="69">
      <t>キスウ</t>
    </rPh>
    <rPh sb="70" eb="72">
      <t>ネンネン</t>
    </rPh>
    <rPh sb="72" eb="74">
      <t>ゲンショウ</t>
    </rPh>
    <rPh sb="74" eb="76">
      <t>ケイコウ</t>
    </rPh>
    <rPh sb="82" eb="84">
      <t>リョウキン</t>
    </rPh>
    <rPh sb="84" eb="86">
      <t>シュウニュウ</t>
    </rPh>
    <rPh sb="87" eb="89">
      <t>オオハバ</t>
    </rPh>
    <rPh sb="90" eb="92">
      <t>ゾウカ</t>
    </rPh>
    <rPh sb="93" eb="95">
      <t>コンゴ</t>
    </rPh>
    <rPh sb="95" eb="97">
      <t>ミコ</t>
    </rPh>
    <rPh sb="105" eb="107">
      <t>シンキ</t>
    </rPh>
    <rPh sb="107" eb="109">
      <t>セイビ</t>
    </rPh>
    <rPh sb="109" eb="110">
      <t>ブン</t>
    </rPh>
    <rPh sb="111" eb="114">
      <t>チホウサイ</t>
    </rPh>
    <rPh sb="115" eb="117">
      <t>ゾウカ</t>
    </rPh>
    <rPh sb="121" eb="123">
      <t>ジョウタイ</t>
    </rPh>
    <rPh sb="132" eb="134">
      <t>ケイエイ</t>
    </rPh>
    <rPh sb="134" eb="136">
      <t>カイゼン</t>
    </rPh>
    <rPh sb="137" eb="138">
      <t>ム</t>
    </rPh>
    <rPh sb="141" eb="143">
      <t>リョウキン</t>
    </rPh>
    <rPh sb="143" eb="145">
      <t>カイテイ</t>
    </rPh>
    <rPh sb="145" eb="146">
      <t>トウ</t>
    </rPh>
    <rPh sb="146" eb="148">
      <t>ケントウ</t>
    </rPh>
    <rPh sb="152" eb="154">
      <t>ヒツヨウ</t>
    </rPh>
    <rPh sb="160" eb="162">
      <t>チホウ</t>
    </rPh>
    <rPh sb="162" eb="163">
      <t>サイ</t>
    </rPh>
    <rPh sb="163" eb="165">
      <t>ショウカン</t>
    </rPh>
    <rPh sb="165" eb="166">
      <t>カネ</t>
    </rPh>
    <rPh sb="172" eb="174">
      <t>イッパン</t>
    </rPh>
    <rPh sb="174" eb="176">
      <t>カイケイ</t>
    </rPh>
    <rPh sb="176" eb="178">
      <t>クリイレ</t>
    </rPh>
    <rPh sb="178" eb="179">
      <t>キン</t>
    </rPh>
    <rPh sb="181" eb="182">
      <t>マカナ</t>
    </rPh>
    <rPh sb="189" eb="191">
      <t>リョウキン</t>
    </rPh>
    <rPh sb="191" eb="193">
      <t>シュウニュウ</t>
    </rPh>
    <rPh sb="194" eb="195">
      <t>タイ</t>
    </rPh>
    <rPh sb="197" eb="200">
      <t>チホウサイ</t>
    </rPh>
    <rPh sb="200" eb="202">
      <t>ザンダカ</t>
    </rPh>
    <rPh sb="203" eb="205">
      <t>ワリアイ</t>
    </rPh>
    <rPh sb="214" eb="216">
      <t>ホンシ</t>
    </rPh>
    <rPh sb="217" eb="219">
      <t>リョウキン</t>
    </rPh>
    <rPh sb="219" eb="221">
      <t>シュウニュウ</t>
    </rPh>
    <rPh sb="231" eb="233">
      <t>イジ</t>
    </rPh>
    <rPh sb="233" eb="235">
      <t>カンリ</t>
    </rPh>
    <rPh sb="235" eb="236">
      <t>ヒ</t>
    </rPh>
    <rPh sb="236" eb="238">
      <t>イガイ</t>
    </rPh>
    <rPh sb="239" eb="241">
      <t>ブブン</t>
    </rPh>
    <rPh sb="246" eb="248">
      <t>イッパン</t>
    </rPh>
    <rPh sb="248" eb="250">
      <t>カイケイ</t>
    </rPh>
    <rPh sb="250" eb="252">
      <t>クリイレ</t>
    </rPh>
    <rPh sb="252" eb="253">
      <t>カネ</t>
    </rPh>
    <rPh sb="254" eb="256">
      <t>イゾン</t>
    </rPh>
    <rPh sb="260" eb="262">
      <t>ジョウタイ</t>
    </rPh>
    <rPh sb="268" eb="270">
      <t>リョウキン</t>
    </rPh>
    <rPh sb="270" eb="272">
      <t>カイテイ</t>
    </rPh>
    <rPh sb="272" eb="273">
      <t>トウ</t>
    </rPh>
    <rPh sb="273" eb="275">
      <t>ケントウ</t>
    </rPh>
    <rPh sb="279" eb="281">
      <t>ヒツヨウ</t>
    </rPh>
    <rPh sb="287" eb="289">
      <t>ルイジ</t>
    </rPh>
    <rPh sb="289" eb="291">
      <t>ダンタイ</t>
    </rPh>
    <rPh sb="292" eb="294">
      <t>ヒカク</t>
    </rPh>
    <rPh sb="296" eb="298">
      <t>リョウコウ</t>
    </rPh>
    <rPh sb="299" eb="301">
      <t>スウチ</t>
    </rPh>
    <rPh sb="307" eb="309">
      <t>コンゴ</t>
    </rPh>
    <rPh sb="310" eb="312">
      <t>セッチ</t>
    </rPh>
    <rPh sb="312" eb="314">
      <t>キスウ</t>
    </rPh>
    <rPh sb="315" eb="317">
      <t>ゾウカ</t>
    </rPh>
    <rPh sb="321" eb="323">
      <t>ゲンカ</t>
    </rPh>
    <rPh sb="323" eb="325">
      <t>ジョウショウ</t>
    </rPh>
    <rPh sb="326" eb="327">
      <t>オオ</t>
    </rPh>
    <rPh sb="329" eb="330">
      <t>カンガ</t>
    </rPh>
    <rPh sb="336" eb="338">
      <t>チュウシ</t>
    </rPh>
    <rPh sb="342" eb="344">
      <t>ヒツヨウ</t>
    </rPh>
    <rPh sb="350" eb="352">
      <t>セッチ</t>
    </rPh>
    <rPh sb="352" eb="353">
      <t>ジ</t>
    </rPh>
    <rPh sb="356" eb="359">
      <t>セタイイン</t>
    </rPh>
    <rPh sb="359" eb="360">
      <t>スウ</t>
    </rPh>
    <rPh sb="360" eb="362">
      <t>ゲンショウ</t>
    </rPh>
    <rPh sb="363" eb="367">
      <t>カクカゾクカ</t>
    </rPh>
    <rPh sb="374" eb="376">
      <t>カダイ</t>
    </rPh>
    <rPh sb="382" eb="384">
      <t>カオク</t>
    </rPh>
    <rPh sb="385" eb="386">
      <t>スク</t>
    </rPh>
    <rPh sb="390" eb="392">
      <t>ジョウキョウ</t>
    </rPh>
    <rPh sb="396" eb="398">
      <t>コンゴ</t>
    </rPh>
    <rPh sb="399" eb="402">
      <t>セタイイン</t>
    </rPh>
    <rPh sb="402" eb="403">
      <t>スウ</t>
    </rPh>
    <rPh sb="404" eb="406">
      <t>ゲンショウ</t>
    </rPh>
    <rPh sb="407" eb="408">
      <t>ア</t>
    </rPh>
    <rPh sb="409" eb="410">
      <t>ヤ</t>
    </rPh>
    <rPh sb="413" eb="415">
      <t>シヨウ</t>
    </rPh>
    <rPh sb="415" eb="417">
      <t>キュウシ</t>
    </rPh>
    <rPh sb="417" eb="418">
      <t>トウ</t>
    </rPh>
    <rPh sb="419" eb="421">
      <t>ヨソウ</t>
    </rPh>
    <rPh sb="427" eb="428">
      <t>ヒ</t>
    </rPh>
    <rPh sb="429" eb="430">
      <t>ツヅ</t>
    </rPh>
    <rPh sb="431" eb="433">
      <t>シヨウ</t>
    </rPh>
    <rPh sb="433" eb="435">
      <t>ジンイン</t>
    </rPh>
    <rPh sb="436" eb="438">
      <t>ミア</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</si>
</sst>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43C-4C5E-B057-3877E33A8066}"/>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43C-4C5E-B057-3877E33A8066}"/>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93.71</c:v>
                </c:pt>
                <c:pt idx="1">
                  <c:v>93.36</c:v>
                </c:pt>
                <c:pt idx="2">
                  <c:v>67.89</c:v>
                </c:pt>
                <c:pt idx="3">
                  <c:v>71.41</c:v>
                </c:pt>
                <c:pt idx="4">
                  <c:v>69.2</c:v>
                </c:pt>
              </c:numCache>
            </c:numRef>
          </c:val>
          <c:extLst>
            <c:ext xmlns:c16="http://schemas.microsoft.com/office/drawing/2014/chart" uri="{C3380CC4-5D6E-409C-BE32-E72D297353CC}">
              <c16:uniqueId val="{00000000-7ED6-490B-9D83-355FFBC8239F}"/>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58.25</c:v>
                </c:pt>
                <c:pt idx="1">
                  <c:v>61.55</c:v>
                </c:pt>
                <c:pt idx="2">
                  <c:v>57.22</c:v>
                </c:pt>
                <c:pt idx="3">
                  <c:v>54.93</c:v>
                </c:pt>
                <c:pt idx="4">
                  <c:v>55.96</c:v>
                </c:pt>
              </c:numCache>
            </c:numRef>
          </c:val>
          <c:smooth val="0"/>
          <c:extLst>
            <c:ext xmlns:c16="http://schemas.microsoft.com/office/drawing/2014/chart" uri="{C3380CC4-5D6E-409C-BE32-E72D297353CC}">
              <c16:uniqueId val="{00000001-7ED6-490B-9D83-355FFBC8239F}"/>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98CE-443E-B479-5138A619B92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68.150000000000006</c:v>
                </c:pt>
                <c:pt idx="1">
                  <c:v>67.489999999999995</c:v>
                </c:pt>
                <c:pt idx="2">
                  <c:v>67.290000000000006</c:v>
                </c:pt>
                <c:pt idx="3">
                  <c:v>65.569999999999993</c:v>
                </c:pt>
                <c:pt idx="4">
                  <c:v>60.12</c:v>
                </c:pt>
              </c:numCache>
            </c:numRef>
          </c:val>
          <c:smooth val="0"/>
          <c:extLst>
            <c:ext xmlns:c16="http://schemas.microsoft.com/office/drawing/2014/chart" uri="{C3380CC4-5D6E-409C-BE32-E72D297353CC}">
              <c16:uniqueId val="{00000001-98CE-443E-B479-5138A619B92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84.86</c:v>
                </c:pt>
                <c:pt idx="1">
                  <c:v>108.56</c:v>
                </c:pt>
                <c:pt idx="2">
                  <c:v>83.99</c:v>
                </c:pt>
                <c:pt idx="3">
                  <c:v>98.22</c:v>
                </c:pt>
                <c:pt idx="4">
                  <c:v>101.65</c:v>
                </c:pt>
              </c:numCache>
            </c:numRef>
          </c:val>
          <c:extLst>
            <c:ext xmlns:c16="http://schemas.microsoft.com/office/drawing/2014/chart" uri="{C3380CC4-5D6E-409C-BE32-E72D297353CC}">
              <c16:uniqueId val="{00000000-ABFD-4561-ACCF-0FC6597FA13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BFD-4561-ACCF-0FC6597FA13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23A-4FBD-9F9A-246070F8AFB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23A-4FBD-9F9A-246070F8AFB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441-433A-B815-7C5645A4076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441-433A-B815-7C5645A4076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619-41B7-9B3F-E768866E08B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619-41B7-9B3F-E768866E08B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F1B-4068-B259-FC9695FB6964}"/>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F1B-4068-B259-FC9695FB6964}"/>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formatCode="#,##0.00;&quot;△&quot;#,##0.00;&quot;-&quot;">
                  <c:v>993.82</c:v>
                </c:pt>
                <c:pt idx="1">
                  <c:v>0</c:v>
                </c:pt>
                <c:pt idx="2">
                  <c:v>0</c:v>
                </c:pt>
                <c:pt idx="3">
                  <c:v>0</c:v>
                </c:pt>
                <c:pt idx="4">
                  <c:v>0</c:v>
                </c:pt>
              </c:numCache>
            </c:numRef>
          </c:val>
          <c:extLst>
            <c:ext xmlns:c16="http://schemas.microsoft.com/office/drawing/2014/chart" uri="{C3380CC4-5D6E-409C-BE32-E72D297353CC}">
              <c16:uniqueId val="{00000000-855E-48A8-8976-F0A0E0C00EC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392.19</c:v>
                </c:pt>
                <c:pt idx="1">
                  <c:v>413.5</c:v>
                </c:pt>
                <c:pt idx="2">
                  <c:v>407.42</c:v>
                </c:pt>
                <c:pt idx="3">
                  <c:v>386.46</c:v>
                </c:pt>
                <c:pt idx="4">
                  <c:v>421.25</c:v>
                </c:pt>
              </c:numCache>
            </c:numRef>
          </c:val>
          <c:smooth val="0"/>
          <c:extLst>
            <c:ext xmlns:c16="http://schemas.microsoft.com/office/drawing/2014/chart" uri="{C3380CC4-5D6E-409C-BE32-E72D297353CC}">
              <c16:uniqueId val="{00000001-855E-48A8-8976-F0A0E0C00EC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70.16</c:v>
                </c:pt>
                <c:pt idx="1">
                  <c:v>100.05</c:v>
                </c:pt>
                <c:pt idx="2">
                  <c:v>77.06</c:v>
                </c:pt>
                <c:pt idx="3">
                  <c:v>98.02</c:v>
                </c:pt>
                <c:pt idx="4">
                  <c:v>96.19</c:v>
                </c:pt>
              </c:numCache>
            </c:numRef>
          </c:val>
          <c:extLst>
            <c:ext xmlns:c16="http://schemas.microsoft.com/office/drawing/2014/chart" uri="{C3380CC4-5D6E-409C-BE32-E72D297353CC}">
              <c16:uniqueId val="{00000000-8B32-4055-BEA1-0B9429063DF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57.03</c:v>
                </c:pt>
                <c:pt idx="1">
                  <c:v>55.84</c:v>
                </c:pt>
                <c:pt idx="2">
                  <c:v>57.08</c:v>
                </c:pt>
                <c:pt idx="3">
                  <c:v>55.85</c:v>
                </c:pt>
                <c:pt idx="4">
                  <c:v>53.23</c:v>
                </c:pt>
              </c:numCache>
            </c:numRef>
          </c:val>
          <c:smooth val="0"/>
          <c:extLst>
            <c:ext xmlns:c16="http://schemas.microsoft.com/office/drawing/2014/chart" uri="{C3380CC4-5D6E-409C-BE32-E72D297353CC}">
              <c16:uniqueId val="{00000001-8B32-4055-BEA1-0B9429063DF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164.88</c:v>
                </c:pt>
                <c:pt idx="1">
                  <c:v>115.69</c:v>
                </c:pt>
                <c:pt idx="2">
                  <c:v>282.63</c:v>
                </c:pt>
                <c:pt idx="3">
                  <c:v>214.54</c:v>
                </c:pt>
                <c:pt idx="4">
                  <c:v>226.12</c:v>
                </c:pt>
              </c:numCache>
            </c:numRef>
          </c:val>
          <c:extLst>
            <c:ext xmlns:c16="http://schemas.microsoft.com/office/drawing/2014/chart" uri="{C3380CC4-5D6E-409C-BE32-E72D297353CC}">
              <c16:uniqueId val="{00000000-CE06-4EDE-888C-FA1FD914FD9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283.73</c:v>
                </c:pt>
                <c:pt idx="1">
                  <c:v>287.57</c:v>
                </c:pt>
                <c:pt idx="2">
                  <c:v>286.86</c:v>
                </c:pt>
                <c:pt idx="3">
                  <c:v>287.91000000000003</c:v>
                </c:pt>
                <c:pt idx="4">
                  <c:v>283.3</c:v>
                </c:pt>
              </c:numCache>
            </c:numRef>
          </c:val>
          <c:smooth val="0"/>
          <c:extLst>
            <c:ext xmlns:c16="http://schemas.microsoft.com/office/drawing/2014/chart" uri="{C3380CC4-5D6E-409C-BE32-E72D297353CC}">
              <c16:uniqueId val="{00000001-CE06-4EDE-888C-FA1FD914FD9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【307.23】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【79.51】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【272.98】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H1" zoomScale="90" zoomScaleNormal="9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長井市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特定地域生活排水処理</v>
      </c>
      <c r="Q8" s="49"/>
      <c r="R8" s="49"/>
      <c r="S8" s="49"/>
      <c r="T8" s="49"/>
      <c r="U8" s="49"/>
      <c r="V8" s="49"/>
      <c r="W8" s="49" t="str">
        <f>データ!L6</f>
        <v>K3</v>
      </c>
      <c r="X8" s="49"/>
      <c r="Y8" s="49"/>
      <c r="Z8" s="49"/>
      <c r="AA8" s="49"/>
      <c r="AB8" s="49"/>
      <c r="AC8" s="49"/>
      <c r="AD8" s="50" t="str">
        <f>データ!$M$6</f>
        <v>非設置</v>
      </c>
      <c r="AE8" s="50"/>
      <c r="AF8" s="50"/>
      <c r="AG8" s="50"/>
      <c r="AH8" s="50"/>
      <c r="AI8" s="50"/>
      <c r="AJ8" s="50"/>
      <c r="AK8" s="3"/>
      <c r="AL8" s="51">
        <f>データ!S6</f>
        <v>26492</v>
      </c>
      <c r="AM8" s="51"/>
      <c r="AN8" s="51"/>
      <c r="AO8" s="51"/>
      <c r="AP8" s="51"/>
      <c r="AQ8" s="51"/>
      <c r="AR8" s="51"/>
      <c r="AS8" s="51"/>
      <c r="AT8" s="46">
        <f>データ!T6</f>
        <v>214.67</v>
      </c>
      <c r="AU8" s="46"/>
      <c r="AV8" s="46"/>
      <c r="AW8" s="46"/>
      <c r="AX8" s="46"/>
      <c r="AY8" s="46"/>
      <c r="AZ8" s="46"/>
      <c r="BA8" s="46"/>
      <c r="BB8" s="46">
        <f>データ!U6</f>
        <v>123.41</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10.119999999999999</v>
      </c>
      <c r="Q10" s="46"/>
      <c r="R10" s="46"/>
      <c r="S10" s="46"/>
      <c r="T10" s="46"/>
      <c r="U10" s="46"/>
      <c r="V10" s="46"/>
      <c r="W10" s="46">
        <f>データ!Q6</f>
        <v>100</v>
      </c>
      <c r="X10" s="46"/>
      <c r="Y10" s="46"/>
      <c r="Z10" s="46"/>
      <c r="AA10" s="46"/>
      <c r="AB10" s="46"/>
      <c r="AC10" s="46"/>
      <c r="AD10" s="51">
        <f>データ!R6</f>
        <v>5040</v>
      </c>
      <c r="AE10" s="51"/>
      <c r="AF10" s="51"/>
      <c r="AG10" s="51"/>
      <c r="AH10" s="51"/>
      <c r="AI10" s="51"/>
      <c r="AJ10" s="51"/>
      <c r="AK10" s="2"/>
      <c r="AL10" s="51">
        <f>データ!V6</f>
        <v>2666</v>
      </c>
      <c r="AM10" s="51"/>
      <c r="AN10" s="51"/>
      <c r="AO10" s="51"/>
      <c r="AP10" s="51"/>
      <c r="AQ10" s="51"/>
      <c r="AR10" s="51"/>
      <c r="AS10" s="51"/>
      <c r="AT10" s="46">
        <f>データ!W6</f>
        <v>205.23</v>
      </c>
      <c r="AU10" s="46"/>
      <c r="AV10" s="46"/>
      <c r="AW10" s="46"/>
      <c r="AX10" s="46"/>
      <c r="AY10" s="46"/>
      <c r="AZ10" s="46"/>
      <c r="BA10" s="46"/>
      <c r="BB10" s="46">
        <f>データ!X6</f>
        <v>12.99</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【307.23】</v>
      </c>
      <c r="I86" s="26" t="str">
        <f>データ!CA6</f>
        <v>【59.98】</v>
      </c>
      <c r="J86" s="26" t="str">
        <f>データ!CL6</f>
        <v>【272.98】</v>
      </c>
      <c r="K86" s="26" t="str">
        <f>データ!CW6</f>
        <v>【58.71】</v>
      </c>
      <c r="L86" s="26" t="str">
        <f>データ!DH6</f>
        <v>【79.51】</v>
      </c>
      <c r="M86" s="26" t="s">
        <v>44</v>
      </c>
      <c r="N86" s="26" t="s">
        <v>43</v>
      </c>
      <c r="O86" s="26" t="str">
        <f>データ!EO6</f>
        <v>【-】</v>
      </c>
    </row>
  </sheetData>
  <sheetProtection algorithmName="SHA-512" hashValue="VaFVAUhCpMxNMqNQouTD06hGELPG99xJg3+hNt1qcFwLEWLz+3v9f44zXGw8WyTmkAo9syngRp8Aq/FeJrqfhg==" saltValue="Hc6AYx/UKmGw0QG3UxJou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62090</v>
      </c>
      <c r="D6" s="33">
        <f t="shared" si="3"/>
        <v>47</v>
      </c>
      <c r="E6" s="33">
        <f t="shared" si="3"/>
        <v>18</v>
      </c>
      <c r="F6" s="33">
        <f t="shared" si="3"/>
        <v>0</v>
      </c>
      <c r="G6" s="33">
        <f t="shared" si="3"/>
        <v>0</v>
      </c>
      <c r="H6" s="33" t="str">
        <f t="shared" si="3"/>
        <v>山形県　長井市</v>
      </c>
      <c r="I6" s="33" t="str">
        <f t="shared" si="3"/>
        <v>法非適用</v>
      </c>
      <c r="J6" s="33" t="str">
        <f t="shared" si="3"/>
        <v>下水道事業</v>
      </c>
      <c r="K6" s="33" t="str">
        <f t="shared" si="3"/>
        <v>特定地域生活排水処理</v>
      </c>
      <c r="L6" s="33" t="str">
        <f t="shared" si="3"/>
        <v>K3</v>
      </c>
      <c r="M6" s="33" t="str">
        <f t="shared" si="3"/>
        <v>非設置</v>
      </c>
      <c r="N6" s="34" t="str">
        <f t="shared" si="3"/>
        <v>-</v>
      </c>
      <c r="O6" s="34" t="str">
        <f t="shared" si="3"/>
        <v>該当数値なし</v>
      </c>
      <c r="P6" s="34">
        <f t="shared" si="3"/>
        <v>10.119999999999999</v>
      </c>
      <c r="Q6" s="34">
        <f t="shared" si="3"/>
        <v>100</v>
      </c>
      <c r="R6" s="34">
        <f t="shared" si="3"/>
        <v>5040</v>
      </c>
      <c r="S6" s="34">
        <f t="shared" si="3"/>
        <v>26492</v>
      </c>
      <c r="T6" s="34">
        <f t="shared" si="3"/>
        <v>214.67</v>
      </c>
      <c r="U6" s="34">
        <f t="shared" si="3"/>
        <v>123.41</v>
      </c>
      <c r="V6" s="34">
        <f t="shared" si="3"/>
        <v>2666</v>
      </c>
      <c r="W6" s="34">
        <f t="shared" si="3"/>
        <v>205.23</v>
      </c>
      <c r="X6" s="34">
        <f t="shared" si="3"/>
        <v>12.99</v>
      </c>
      <c r="Y6" s="35">
        <f>IF(Y7="",NA(),Y7)</f>
        <v>84.86</v>
      </c>
      <c r="Z6" s="35">
        <f t="shared" ref="Z6:AH6" si="4">IF(Z7="",NA(),Z7)</f>
        <v>108.56</v>
      </c>
      <c r="AA6" s="35">
        <f t="shared" si="4"/>
        <v>83.99</v>
      </c>
      <c r="AB6" s="35">
        <f t="shared" si="4"/>
        <v>98.22</v>
      </c>
      <c r="AC6" s="35">
        <f t="shared" si="4"/>
        <v>101.65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993.82</v>
      </c>
      <c r="BG6" s="34">
        <f t="shared" ref="BG6:BO6" si="7">IF(BG7="",NA(),BG7)</f>
        <v>0</v>
      </c>
      <c r="BH6" s="34">
        <f t="shared" si="7"/>
        <v>0</v>
      </c>
      <c r="BI6" s="34">
        <f t="shared" si="7"/>
        <v>0</v>
      </c>
      <c r="BJ6" s="34">
        <f t="shared" si="7"/>
        <v>0</v>
      </c>
      <c r="BK6" s="35">
        <f t="shared" si="7"/>
        <v>392.19</v>
      </c>
      <c r="BL6" s="35">
        <f t="shared" si="7"/>
        <v>413.5</v>
      </c>
      <c r="BM6" s="35">
        <f t="shared" si="7"/>
        <v>407.42</v>
      </c>
      <c r="BN6" s="35">
        <f t="shared" si="7"/>
        <v>386.46</v>
      </c>
      <c r="BO6" s="35">
        <f t="shared" si="7"/>
        <v>421.25</v>
      </c>
      <c r="BP6" s="34" t="str">
        <f>IF(BP7="","",IF(BP7="-","【-】","【"&amp;SUBSTITUTE(TEXT(BP7,"#,##0.00"),"-","△")&amp;"】"))</f>
        <v>【307.23】</v>
      </c>
      <c r="BQ6" s="35">
        <f>IF(BQ7="",NA(),BQ7)</f>
        <v>70.16</v>
      </c>
      <c r="BR6" s="35">
        <f t="shared" ref="BR6:BZ6" si="8">IF(BR7="",NA(),BR7)</f>
        <v>100.05</v>
      </c>
      <c r="BS6" s="35">
        <f t="shared" si="8"/>
        <v>77.06</v>
      </c>
      <c r="BT6" s="35">
        <f t="shared" si="8"/>
        <v>98.02</v>
      </c>
      <c r="BU6" s="35">
        <f t="shared" si="8"/>
        <v>96.19</v>
      </c>
      <c r="BV6" s="35">
        <f t="shared" si="8"/>
        <v>57.03</v>
      </c>
      <c r="BW6" s="35">
        <f t="shared" si="8"/>
        <v>55.84</v>
      </c>
      <c r="BX6" s="35">
        <f t="shared" si="8"/>
        <v>57.08</v>
      </c>
      <c r="BY6" s="35">
        <f t="shared" si="8"/>
        <v>55.85</v>
      </c>
      <c r="BZ6" s="35">
        <f t="shared" si="8"/>
        <v>53.23</v>
      </c>
      <c r="CA6" s="34" t="str">
        <f>IF(CA7="","",IF(CA7="-","【-】","【"&amp;SUBSTITUTE(TEXT(CA7,"#,##0.00"),"-","△")&amp;"】"))</f>
        <v>【59.98】</v>
      </c>
      <c r="CB6" s="35">
        <f>IF(CB7="",NA(),CB7)</f>
        <v>164.88</v>
      </c>
      <c r="CC6" s="35">
        <f t="shared" ref="CC6:CK6" si="9">IF(CC7="",NA(),CC7)</f>
        <v>115.69</v>
      </c>
      <c r="CD6" s="35">
        <f t="shared" si="9"/>
        <v>282.63</v>
      </c>
      <c r="CE6" s="35">
        <f t="shared" si="9"/>
        <v>214.54</v>
      </c>
      <c r="CF6" s="35">
        <f t="shared" si="9"/>
        <v>226.12</v>
      </c>
      <c r="CG6" s="35">
        <f t="shared" si="9"/>
        <v>283.73</v>
      </c>
      <c r="CH6" s="35">
        <f t="shared" si="9"/>
        <v>287.57</v>
      </c>
      <c r="CI6" s="35">
        <f t="shared" si="9"/>
        <v>286.86</v>
      </c>
      <c r="CJ6" s="35">
        <f t="shared" si="9"/>
        <v>287.91000000000003</v>
      </c>
      <c r="CK6" s="35">
        <f t="shared" si="9"/>
        <v>283.3</v>
      </c>
      <c r="CL6" s="34" t="str">
        <f>IF(CL7="","",IF(CL7="-","【-】","【"&amp;SUBSTITUTE(TEXT(CL7,"#,##0.00"),"-","△")&amp;"】"))</f>
        <v>【272.98】</v>
      </c>
      <c r="CM6" s="35">
        <f>IF(CM7="",NA(),CM7)</f>
        <v>93.71</v>
      </c>
      <c r="CN6" s="35">
        <f t="shared" ref="CN6:CV6" si="10">IF(CN7="",NA(),CN7)</f>
        <v>93.36</v>
      </c>
      <c r="CO6" s="35">
        <f t="shared" si="10"/>
        <v>67.89</v>
      </c>
      <c r="CP6" s="35">
        <f t="shared" si="10"/>
        <v>71.41</v>
      </c>
      <c r="CQ6" s="35">
        <f t="shared" si="10"/>
        <v>69.2</v>
      </c>
      <c r="CR6" s="35">
        <f t="shared" si="10"/>
        <v>58.25</v>
      </c>
      <c r="CS6" s="35">
        <f t="shared" si="10"/>
        <v>61.55</v>
      </c>
      <c r="CT6" s="35">
        <f t="shared" si="10"/>
        <v>57.22</v>
      </c>
      <c r="CU6" s="35">
        <f t="shared" si="10"/>
        <v>54.93</v>
      </c>
      <c r="CV6" s="35">
        <f t="shared" si="10"/>
        <v>55.96</v>
      </c>
      <c r="CW6" s="34" t="str">
        <f>IF(CW7="","",IF(CW7="-","【-】","【"&amp;SUBSTITUTE(TEXT(CW7,"#,##0.00"),"-","△")&amp;"】"))</f>
        <v>【58.71】</v>
      </c>
      <c r="CX6" s="35">
        <f>IF(CX7="",NA(),CX7)</f>
        <v>100</v>
      </c>
      <c r="CY6" s="35">
        <f t="shared" ref="CY6:DG6" si="11">IF(CY7="",NA(),CY7)</f>
        <v>100</v>
      </c>
      <c r="CZ6" s="35">
        <f t="shared" si="11"/>
        <v>100</v>
      </c>
      <c r="DA6" s="35">
        <f t="shared" si="11"/>
        <v>100</v>
      </c>
      <c r="DB6" s="35">
        <f t="shared" si="11"/>
        <v>100</v>
      </c>
      <c r="DC6" s="35">
        <f t="shared" si="11"/>
        <v>68.150000000000006</v>
      </c>
      <c r="DD6" s="35">
        <f t="shared" si="11"/>
        <v>67.489999999999995</v>
      </c>
      <c r="DE6" s="35">
        <f t="shared" si="11"/>
        <v>67.290000000000006</v>
      </c>
      <c r="DF6" s="35">
        <f t="shared" si="11"/>
        <v>65.569999999999993</v>
      </c>
      <c r="DG6" s="35">
        <f t="shared" si="11"/>
        <v>60.12</v>
      </c>
      <c r="DH6" s="34" t="str">
        <f>IF(DH7="","",IF(DH7="-","【-】","【"&amp;SUBSTITUTE(TEXT(DH7,"#,##0.00"),"-","△")&amp;"】"))</f>
        <v>【79.51】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x14ac:dyDescent="0.15">
      <c r="A7" s="28"/>
      <c r="B7" s="37">
        <v>2019</v>
      </c>
      <c r="C7" s="37">
        <v>62090</v>
      </c>
      <c r="D7" s="37">
        <v>47</v>
      </c>
      <c r="E7" s="37">
        <v>18</v>
      </c>
      <c r="F7" s="37">
        <v>0</v>
      </c>
      <c r="G7" s="37">
        <v>0</v>
      </c>
      <c r="H7" s="37" t="s">
        <v>98</v>
      </c>
      <c r="I7" s="37" t="s">
        <v>99</v>
      </c>
      <c r="J7" s="37" t="s">
        <v>100</v>
      </c>
      <c r="K7" s="37" t="s">
        <v>101</v>
      </c>
      <c r="L7" s="37" t="s">
        <v>102</v>
      </c>
      <c r="M7" s="37" t="s">
        <v>103</v>
      </c>
      <c r="N7" s="38" t="s">
        <v>104</v>
      </c>
      <c r="O7" s="38" t="s">
        <v>105</v>
      </c>
      <c r="P7" s="38">
        <v>10.119999999999999</v>
      </c>
      <c r="Q7" s="38">
        <v>100</v>
      </c>
      <c r="R7" s="38">
        <v>5040</v>
      </c>
      <c r="S7" s="38">
        <v>26492</v>
      </c>
      <c r="T7" s="38">
        <v>214.67</v>
      </c>
      <c r="U7" s="38">
        <v>123.41</v>
      </c>
      <c r="V7" s="38">
        <v>2666</v>
      </c>
      <c r="W7" s="38">
        <v>205.23</v>
      </c>
      <c r="X7" s="38">
        <v>12.99</v>
      </c>
      <c r="Y7" s="38">
        <v>84.86</v>
      </c>
      <c r="Z7" s="38">
        <v>108.56</v>
      </c>
      <c r="AA7" s="38">
        <v>83.99</v>
      </c>
      <c r="AB7" s="38">
        <v>98.22</v>
      </c>
      <c r="AC7" s="38">
        <v>101.65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993.82</v>
      </c>
      <c r="BG7" s="38">
        <v>0</v>
      </c>
      <c r="BH7" s="38">
        <v>0</v>
      </c>
      <c r="BI7" s="38">
        <v>0</v>
      </c>
      <c r="BJ7" s="38">
        <v>0</v>
      </c>
      <c r="BK7" s="38">
        <v>392.19</v>
      </c>
      <c r="BL7" s="38">
        <v>413.5</v>
      </c>
      <c r="BM7" s="38">
        <v>407.42</v>
      </c>
      <c r="BN7" s="38">
        <v>386.46</v>
      </c>
      <c r="BO7" s="38">
        <v>421.25</v>
      </c>
      <c r="BP7" s="38">
        <v>307.23</v>
      </c>
      <c r="BQ7" s="38">
        <v>70.16</v>
      </c>
      <c r="BR7" s="38">
        <v>100.05</v>
      </c>
      <c r="BS7" s="38">
        <v>77.06</v>
      </c>
      <c r="BT7" s="38">
        <v>98.02</v>
      </c>
      <c r="BU7" s="38">
        <v>96.19</v>
      </c>
      <c r="BV7" s="38">
        <v>57.03</v>
      </c>
      <c r="BW7" s="38">
        <v>55.84</v>
      </c>
      <c r="BX7" s="38">
        <v>57.08</v>
      </c>
      <c r="BY7" s="38">
        <v>55.85</v>
      </c>
      <c r="BZ7" s="38">
        <v>53.23</v>
      </c>
      <c r="CA7" s="38">
        <v>59.98</v>
      </c>
      <c r="CB7" s="38">
        <v>164.88</v>
      </c>
      <c r="CC7" s="38">
        <v>115.69</v>
      </c>
      <c r="CD7" s="38">
        <v>282.63</v>
      </c>
      <c r="CE7" s="38">
        <v>214.54</v>
      </c>
      <c r="CF7" s="38">
        <v>226.12</v>
      </c>
      <c r="CG7" s="38">
        <v>283.73</v>
      </c>
      <c r="CH7" s="38">
        <v>287.57</v>
      </c>
      <c r="CI7" s="38">
        <v>286.86</v>
      </c>
      <c r="CJ7" s="38">
        <v>287.91000000000003</v>
      </c>
      <c r="CK7" s="38">
        <v>283.3</v>
      </c>
      <c r="CL7" s="38">
        <v>272.98</v>
      </c>
      <c r="CM7" s="38">
        <v>93.71</v>
      </c>
      <c r="CN7" s="38">
        <v>93.36</v>
      </c>
      <c r="CO7" s="38">
        <v>67.89</v>
      </c>
      <c r="CP7" s="38">
        <v>71.41</v>
      </c>
      <c r="CQ7" s="38">
        <v>69.2</v>
      </c>
      <c r="CR7" s="38">
        <v>58.25</v>
      </c>
      <c r="CS7" s="38">
        <v>61.55</v>
      </c>
      <c r="CT7" s="38">
        <v>57.22</v>
      </c>
      <c r="CU7" s="38">
        <v>54.93</v>
      </c>
      <c r="CV7" s="38">
        <v>55.96</v>
      </c>
      <c r="CW7" s="38">
        <v>58.71</v>
      </c>
      <c r="CX7" s="38">
        <v>100</v>
      </c>
      <c r="CY7" s="38">
        <v>100</v>
      </c>
      <c r="CZ7" s="38">
        <v>100</v>
      </c>
      <c r="DA7" s="38">
        <v>100</v>
      </c>
      <c r="DB7" s="38">
        <v>100</v>
      </c>
      <c r="DC7" s="38">
        <v>68.150000000000006</v>
      </c>
      <c r="DD7" s="38">
        <v>67.489999999999995</v>
      </c>
      <c r="DE7" s="38">
        <v>67.290000000000006</v>
      </c>
      <c r="DF7" s="38">
        <v>65.569999999999993</v>
      </c>
      <c r="DG7" s="38">
        <v>60.12</v>
      </c>
      <c r="DH7" s="38">
        <v>79.510000000000005</v>
      </c>
      <c r="DI7" s="38"/>
      <c r="DJ7" s="38"/>
      <c r="DK7" s="38"/>
      <c r="DL7" s="38"/>
      <c r="DM7" s="38"/>
      <c r="DN7" s="38"/>
      <c r="DO7" s="38"/>
      <c r="DP7" s="38"/>
      <c r="DQ7" s="38"/>
      <c r="DR7" s="38"/>
      <c r="DS7" s="38"/>
      <c r="DT7" s="38"/>
      <c r="DU7" s="38"/>
      <c r="DV7" s="38"/>
      <c r="DW7" s="38"/>
      <c r="DX7" s="38"/>
      <c r="DY7" s="38"/>
      <c r="DZ7" s="38"/>
      <c r="EA7" s="38"/>
      <c r="EB7" s="38"/>
      <c r="EC7" s="38"/>
      <c r="ED7" s="38"/>
      <c r="EE7" s="38" t="s">
        <v>104</v>
      </c>
      <c r="EF7" s="38" t="s">
        <v>104</v>
      </c>
      <c r="EG7" s="38" t="s">
        <v>104</v>
      </c>
      <c r="EH7" s="38" t="s">
        <v>104</v>
      </c>
      <c r="EI7" s="38" t="s">
        <v>104</v>
      </c>
      <c r="EJ7" s="38" t="s">
        <v>104</v>
      </c>
      <c r="EK7" s="38" t="s">
        <v>104</v>
      </c>
      <c r="EL7" s="38" t="s">
        <v>104</v>
      </c>
      <c r="EM7" s="38" t="s">
        <v>104</v>
      </c>
      <c r="EN7" s="38" t="s">
        <v>104</v>
      </c>
      <c r="EO7" s="38" t="s">
        <v>104</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L4101-sui-105 </cp:lastModifiedBy>
  <cp:lastPrinted>2021-01-20T02:32:57Z</cp:lastPrinted>
  <dcterms:created xsi:type="dcterms:W3CDTF">2020-12-04T03:15:48Z</dcterms:created>
  <dcterms:modified xsi:type="dcterms:W3CDTF">2021-01-20T02:36:10Z</dcterms:modified>
  <cp:category/>
</cp:coreProperties>
</file>