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02経営係\業務 file\【報告もの】\R2報告もの\R030125まで公営企業に係る「経営比較分析表」（令和元年度決算）の分析等について\回答\下水道\【経営比較分析表】2019_062138_46_1718\"/>
    </mc:Choice>
  </mc:AlternateContent>
  <workbookProtection workbookAlgorithmName="SHA-512" workbookHashValue="B21MlLgBAL+x8+ihUFgNcvwH/bOsORL9dwD06Yuuub3CToHNAatIPTkgaj8RIUXrPqqX4Aeo4IZZZYtlbr8CuA==" workbookSaltValue="XZ0YaYOJoYjGtqMdWT3oGg==" workbookSpinCount="100000" lockStructure="1"/>
  <bookViews>
    <workbookView xWindow="0" yWindow="0" windowWidth="28800" windowHeight="12450"/>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<sst xmlns="http://schemas.openxmlformats.org/spreadsheetml/2006/main" count="231" uniqueCount="118">
  <si>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</si>
  <si>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</si>
  <si>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</si>
  <si>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</si>
  <si>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</si>
  <si>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</si>
  <si>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</si>
  <si>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</si>
  <si>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</si>
  <si>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</si>
  <si>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</si>
  <si>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</si>
  <si>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</si>
  <si>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</si>
  <si>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</si>
  <si>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</si>
  <si>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</si>
  <si>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</si>
  <si>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</si>
  <si>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</si>
  <si>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</si>
  <si>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</si>
  <si>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</si>
  <si>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</si>
  <si>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</si>
  <si>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</si>
  <si>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</si>
  <si>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</si>
  <si>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</si>
  <si>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</si>
  <si>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</si>
  <si>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</si>
  <si>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</si>
  <si>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</si>
  <si>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</si>
  <si>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</si>
  <si>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</si>
  <si>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</si>
  <si>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</si>
  <si>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</si>
  <si>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</si>
  <si>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</si>
  <si>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</si>
  <si>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</si>
  <si>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</si>
  <si>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</si>
  <si>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</si>
  <si>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</si>
  <si>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</si>
  <si>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</si>
  <si>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</si>
  <si>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</si>
  <si>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</si>
  <si>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</si>
  <si>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</si>
  <si>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</si>
  <si>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</si>
  <si>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</si>
  <si>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</si>
  <si>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</si>
  <si>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</si>
  <si>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</si>
  <si>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</si>
  <si>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</si>
  <si>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</si>
  <si>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</si>
  <si>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</si>
  <si>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</si>
  <si>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</si>
  <si>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</si>
  <si>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</si>
  <si>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</si>
  <si>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</si>
  <si>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</si>
  <si>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</si>
  <si>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</si>
  <si>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</si>
  <si>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</si>
  <si>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</si>
  <si>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</si>
  <si>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</si>
  <si>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</si>
  <si>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</si>
  <si>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</si>
  <si>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</si>
  <si>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</si>
  <si>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</si>
  <si>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</si>
  <si>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</si>
  <si>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</si>
  <si>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</si>
  <si>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</si>
  <si>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</si>
  <si>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</si>
  <si>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</si>
  <si>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</si>
  <si>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南陽市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</si>
  <si>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</si>
  <si>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</si>
  <si>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</si>
  <si>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</si>
  <si>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</si>
  <si>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</si>
  <si>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</si>
  <si>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</si>
  <si>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</si>
  <si>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</si>
  <si>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</si>
  <si>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</si>
  <si>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</si>
  <si>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</si>
  <si>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</si>
  <si>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</si>
  <si>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</si>
  <si>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</si>
  <si>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xml:space="preserve"> 当市の農業集落排水事業は、①経常収支比率②累積欠損金比率に示すとおり、経常収益が経常費用を上回っているため一見経営状況は良好ですが、経常収益に一般会計からの繰入金を含むことから、補助金を含まない営業収支だけを見れば、使用料収入（営業収入）で経費（営業費用）を賄えない状況となっています。
　建設時の企業債の償還が進んでいることから、③流動比率は類似団体と比べて高く、近年の④企業債残高対事業規模比率は類似団体の値を下回っております。
　⑤経費回収率費用および⑥汚水処理原価の増減については、台風19号浸水被害により非常用ポンプが浸水し修繕費が増加したことから、それぞれの分母・分子となっている汚水処理費が増加したためです。
　一方、施設のある大橋地区の人口減少に伴い、現在の⑦施設利用率は約6割前後で推移しています。使用料収入も減少していることから、今後営業収支を黒字化させることは困難な状況下にあります。</t>
    <rPh sb="79" eb="81">
      <t>クリイレ</t>
    </rPh>
    <rPh sb="81" eb="82">
      <t>キン</t>
    </rPh>
    <rPh sb="225" eb="227">
      <t>ヒヨウ</t>
    </rPh>
    <rPh sb="238" eb="240">
      <t>ゾウゲン</t>
    </rPh>
    <rPh sb="286" eb="288">
      <t>ブンボ</t>
    </rPh>
    <rPh sb="289" eb="291">
      <t>ブンシ</t>
    </rPh>
    <rPh sb="297" eb="299">
      <t>オスイ</t>
    </rPh>
    <rPh sb="299" eb="301">
      <t>ショリ</t>
    </rPh>
    <rPh sb="301" eb="302">
      <t>ヒ</t>
    </rPh>
    <rPh sb="303" eb="305">
      <t>ゾウカ</t>
    </rPh>
    <phoneticPr fontId="4"/>
  </si>
  <si>
    <t xml:space="preserve"> 農業集落排水施設は平成3年の供用開始から30年が経過し、汚水処理施設の老朽化が進んでいるため、いずれ施設の大規模改修は避けられない状況です。
　一方、利用者人口は引き続き減少傾向で推移していくことから、単独で改修に要する費用を確保し、処理施設を将来にわたり維持し続けるよりも、施設全体を公共下水道に接続して処理した方が低コストで持続可能であると判断しております。
　現在、流入先となる公共下水道（南陽幹線）と農業集落排水処理施設（大橋地区）の間を横切る一級河川吉野川について、国道橋の架け替え工事に併せて汚水管渠の添架工事が行われており、大橋地区内の汚水管渠の整備と共に、公共下水道に接続するための準備を進めております。</t>
    <rPh sb="187" eb="189">
      <t>リュウニュウ</t>
    </rPh>
    <rPh sb="189" eb="190">
      <t>サキ</t>
    </rPh>
    <rPh sb="193" eb="195">
      <t>コウキョウ</t>
    </rPh>
    <rPh sb="195" eb="198">
      <t>ゲスイドウ</t>
    </rPh>
    <rPh sb="199" eb="201">
      <t>ナンヨウ</t>
    </rPh>
    <rPh sb="201" eb="203">
      <t>カンセン</t>
    </rPh>
    <rPh sb="205" eb="207">
      <t>ノウギョウ</t>
    </rPh>
    <rPh sb="207" eb="209">
      <t>シュウラク</t>
    </rPh>
    <rPh sb="209" eb="211">
      <t>ハイスイ</t>
    </rPh>
    <rPh sb="211" eb="213">
      <t>ショリ</t>
    </rPh>
    <rPh sb="213" eb="215">
      <t>シセツ</t>
    </rPh>
    <rPh sb="216" eb="218">
      <t>オオハシ</t>
    </rPh>
    <rPh sb="218" eb="220">
      <t>チク</t>
    </rPh>
    <rPh sb="239" eb="240">
      <t>クニ</t>
    </rPh>
    <rPh sb="250" eb="251">
      <t>アワ</t>
    </rPh>
    <rPh sb="253" eb="255">
      <t>オスイ</t>
    </rPh>
    <rPh sb="255" eb="257">
      <t>カンキョ</t>
    </rPh>
    <rPh sb="258" eb="260">
      <t>テンガ</t>
    </rPh>
    <rPh sb="260" eb="262">
      <t>コウジ</t>
    </rPh>
    <rPh sb="263" eb="264">
      <t>オコナ</t>
    </rPh>
    <rPh sb="276" eb="278">
      <t>オスイ</t>
    </rPh>
    <rPh sb="278" eb="280">
      <t>カンキョ</t>
    </rPh>
    <rPh sb="284" eb="285">
      <t>トモ</t>
    </rPh>
    <rPh sb="287" eb="289">
      <t>コウキョウ</t>
    </rPh>
    <phoneticPr fontId="4"/>
  </si>
  <si>
    <t xml:space="preserve"> 農業集落排水施設は、当面は経費節減に努めつつ一般会計からの繰入を受けて現状を維持してまいります。
　なお今後5年以内を目途に、現施設を公共下水道事業に編入し、農業集落排水事業を廃止する予定です。</t>
    <rPh sb="30" eb="32">
      <t>クリイレ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</si>
</sst>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E8C-458B-B514-83626335A074}"/>
            </c:ext>
          </c:extLst>
        </c:ser>
        <c:dLbls>
          <c:showLegendKey val="0"/>
          <c:showVal val="0"/>
          <c:showCatName val="0"/>
          <c:showSerName val="0"/>
          <c:showPercent val="0"/>
          <c:showBubbleSize val="0"/>
        </c:dLbls>
        <c:gapWidth val="150"/>
        <c:axId val="304860200"/>
        <c:axId val="304859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xmlns:c16r2="http://schemas.microsoft.com/office/drawing/2015/06/chart">
            <c:ext xmlns:c16="http://schemas.microsoft.com/office/drawing/2014/chart" uri="{C3380CC4-5D6E-409C-BE32-E72D297353CC}">
              <c16:uniqueId val="{00000001-AE8C-458B-B514-83626335A074}"/>
            </c:ext>
          </c:extLst>
        </c:ser>
        <c:dLbls>
          <c:showLegendKey val="0"/>
          <c:showVal val="0"/>
          <c:showCatName val="0"/>
          <c:showSerName val="0"/>
          <c:showPercent val="0"/>
          <c:showBubbleSize val="0"/>
        </c:dLbls>
        <c:marker val="1"/>
        <c:smooth val="0"/>
        <c:axId val="304860200"/>
        <c:axId val="304859808"/>
      </c:lineChart>
      <c:dateAx>
        <c:axId val="304860200"/>
        <c:scaling>
          <c:orientation val="minMax"/>
        </c:scaling>
        <c:delete val="1"/>
        <c:axPos val="b"/>
        <c:numFmt formatCode="&quot;H&quot;yy" sourceLinked="1"/>
        <c:majorTickMark val="none"/>
        <c:minorTickMark val="none"/>
        <c:tickLblPos val="none"/>
        <c:crossAx val="304859808"/>
        <c:crosses val="autoZero"/>
        <c:auto val="1"/>
        <c:lblOffset val="100"/>
        <c:baseTimeUnit val="years"/>
      </c:dateAx>
      <c:valAx>
        <c:axId val="304859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4860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58.82</c:v>
                </c:pt>
                <c:pt idx="1">
                  <c:v>55.88</c:v>
                </c:pt>
                <c:pt idx="2">
                  <c:v>63.73</c:v>
                </c:pt>
                <c:pt idx="3">
                  <c:v>56.86</c:v>
                </c:pt>
                <c:pt idx="4">
                  <c:v>55.88</c:v>
                </c:pt>
              </c:numCache>
            </c:numRef>
          </c:val>
          <c:extLst xmlns:c16r2="http://schemas.microsoft.com/office/drawing/2015/06/chart">
            <c:ext xmlns:c16="http://schemas.microsoft.com/office/drawing/2014/chart" uri="{C3380CC4-5D6E-409C-BE32-E72D297353CC}">
              <c16:uniqueId val="{00000000-5C28-4790-B834-865FC8CC2CB7}"/>
            </c:ext>
          </c:extLst>
        </c:ser>
        <c:dLbls>
          <c:showLegendKey val="0"/>
          <c:showVal val="0"/>
          <c:showCatName val="0"/>
          <c:showSerName val="0"/>
          <c:showPercent val="0"/>
          <c:showBubbleSize val="0"/>
        </c:dLbls>
        <c:gapWidth val="150"/>
        <c:axId val="317307272"/>
        <c:axId val="317307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xmlns:c16r2="http://schemas.microsoft.com/office/drawing/2015/06/chart">
            <c:ext xmlns:c16="http://schemas.microsoft.com/office/drawing/2014/chart" uri="{C3380CC4-5D6E-409C-BE32-E72D297353CC}">
              <c16:uniqueId val="{00000001-5C28-4790-B834-865FC8CC2CB7}"/>
            </c:ext>
          </c:extLst>
        </c:ser>
        <c:dLbls>
          <c:showLegendKey val="0"/>
          <c:showVal val="0"/>
          <c:showCatName val="0"/>
          <c:showSerName val="0"/>
          <c:showPercent val="0"/>
          <c:showBubbleSize val="0"/>
        </c:dLbls>
        <c:marker val="1"/>
        <c:smooth val="0"/>
        <c:axId val="317307272"/>
        <c:axId val="317307664"/>
      </c:lineChart>
      <c:dateAx>
        <c:axId val="317307272"/>
        <c:scaling>
          <c:orientation val="minMax"/>
        </c:scaling>
        <c:delete val="1"/>
        <c:axPos val="b"/>
        <c:numFmt formatCode="&quot;H&quot;yy" sourceLinked="1"/>
        <c:majorTickMark val="none"/>
        <c:minorTickMark val="none"/>
        <c:tickLblPos val="none"/>
        <c:crossAx val="317307664"/>
        <c:crosses val="autoZero"/>
        <c:auto val="1"/>
        <c:lblOffset val="100"/>
        <c:baseTimeUnit val="years"/>
      </c:dateAx>
      <c:valAx>
        <c:axId val="317307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7307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83A9-46C3-B7AA-A5E10532B967}"/>
            </c:ext>
          </c:extLst>
        </c:ser>
        <c:dLbls>
          <c:showLegendKey val="0"/>
          <c:showVal val="0"/>
          <c:showCatName val="0"/>
          <c:showSerName val="0"/>
          <c:showPercent val="0"/>
          <c:showBubbleSize val="0"/>
        </c:dLbls>
        <c:gapWidth val="150"/>
        <c:axId val="312507704"/>
        <c:axId val="312508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xmlns:c16r2="http://schemas.microsoft.com/office/drawing/2015/06/chart">
            <c:ext xmlns:c16="http://schemas.microsoft.com/office/drawing/2014/chart" uri="{C3380CC4-5D6E-409C-BE32-E72D297353CC}">
              <c16:uniqueId val="{00000001-83A9-46C3-B7AA-A5E10532B967}"/>
            </c:ext>
          </c:extLst>
        </c:ser>
        <c:dLbls>
          <c:showLegendKey val="0"/>
          <c:showVal val="0"/>
          <c:showCatName val="0"/>
          <c:showSerName val="0"/>
          <c:showPercent val="0"/>
          <c:showBubbleSize val="0"/>
        </c:dLbls>
        <c:marker val="1"/>
        <c:smooth val="0"/>
        <c:axId val="312507704"/>
        <c:axId val="312508096"/>
      </c:lineChart>
      <c:dateAx>
        <c:axId val="312507704"/>
        <c:scaling>
          <c:orientation val="minMax"/>
        </c:scaling>
        <c:delete val="1"/>
        <c:axPos val="b"/>
        <c:numFmt formatCode="&quot;H&quot;yy" sourceLinked="1"/>
        <c:majorTickMark val="none"/>
        <c:minorTickMark val="none"/>
        <c:tickLblPos val="none"/>
        <c:crossAx val="312508096"/>
        <c:crosses val="autoZero"/>
        <c:auto val="1"/>
        <c:lblOffset val="100"/>
        <c:baseTimeUnit val="years"/>
      </c:dateAx>
      <c:valAx>
        <c:axId val="312508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507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127.83</c:v>
                </c:pt>
                <c:pt idx="1">
                  <c:v>128.24</c:v>
                </c:pt>
                <c:pt idx="2">
                  <c:v>124.81</c:v>
                </c:pt>
                <c:pt idx="3">
                  <c:v>133.26</c:v>
                </c:pt>
                <c:pt idx="4">
                  <c:v>116.37</c:v>
                </c:pt>
              </c:numCache>
            </c:numRef>
          </c:val>
          <c:extLst xmlns:c16r2="http://schemas.microsoft.com/office/drawing/2015/06/chart">
            <c:ext xmlns:c16="http://schemas.microsoft.com/office/drawing/2014/chart" uri="{C3380CC4-5D6E-409C-BE32-E72D297353CC}">
              <c16:uniqueId val="{00000000-EBF0-4033-8E33-0CC5D546BB88}"/>
            </c:ext>
          </c:extLst>
        </c:ser>
        <c:dLbls>
          <c:showLegendKey val="0"/>
          <c:showVal val="0"/>
          <c:showCatName val="0"/>
          <c:showSerName val="0"/>
          <c:showPercent val="0"/>
          <c:showBubbleSize val="0"/>
        </c:dLbls>
        <c:gapWidth val="150"/>
        <c:axId val="304860592"/>
        <c:axId val="433492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99.64</c:v>
                </c:pt>
                <c:pt idx="1">
                  <c:v>99.66</c:v>
                </c:pt>
                <c:pt idx="2">
                  <c:v>100.95</c:v>
                </c:pt>
                <c:pt idx="3">
                  <c:v>101.77</c:v>
                </c:pt>
                <c:pt idx="4">
                  <c:v>103.6</c:v>
                </c:pt>
              </c:numCache>
            </c:numRef>
          </c:val>
          <c:smooth val="0"/>
          <c:extLst xmlns:c16r2="http://schemas.microsoft.com/office/drawing/2015/06/chart">
            <c:ext xmlns:c16="http://schemas.microsoft.com/office/drawing/2014/chart" uri="{C3380CC4-5D6E-409C-BE32-E72D297353CC}">
              <c16:uniqueId val="{00000001-EBF0-4033-8E33-0CC5D546BB88}"/>
            </c:ext>
          </c:extLst>
        </c:ser>
        <c:dLbls>
          <c:showLegendKey val="0"/>
          <c:showVal val="0"/>
          <c:showCatName val="0"/>
          <c:showSerName val="0"/>
          <c:showPercent val="0"/>
          <c:showBubbleSize val="0"/>
        </c:dLbls>
        <c:marker val="1"/>
        <c:smooth val="0"/>
        <c:axId val="304860592"/>
        <c:axId val="433492544"/>
      </c:lineChart>
      <c:dateAx>
        <c:axId val="304860592"/>
        <c:scaling>
          <c:orientation val="minMax"/>
        </c:scaling>
        <c:delete val="1"/>
        <c:axPos val="b"/>
        <c:numFmt formatCode="&quot;H&quot;yy" sourceLinked="1"/>
        <c:majorTickMark val="none"/>
        <c:minorTickMark val="none"/>
        <c:tickLblPos val="none"/>
        <c:crossAx val="433492544"/>
        <c:crosses val="autoZero"/>
        <c:auto val="1"/>
        <c:lblOffset val="100"/>
        <c:baseTimeUnit val="years"/>
      </c:dateAx>
      <c:valAx>
        <c:axId val="43349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486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26.79</c:v>
                </c:pt>
                <c:pt idx="1">
                  <c:v>29.51</c:v>
                </c:pt>
                <c:pt idx="2">
                  <c:v>32.229999999999997</c:v>
                </c:pt>
                <c:pt idx="3">
                  <c:v>34.950000000000003</c:v>
                </c:pt>
                <c:pt idx="4">
                  <c:v>37.67</c:v>
                </c:pt>
              </c:numCache>
            </c:numRef>
          </c:val>
          <c:extLst xmlns:c16r2="http://schemas.microsoft.com/office/drawing/2015/06/chart">
            <c:ext xmlns:c16="http://schemas.microsoft.com/office/drawing/2014/chart" uri="{C3380CC4-5D6E-409C-BE32-E72D297353CC}">
              <c16:uniqueId val="{00000000-0CF4-4F6A-AD21-3964CC51F2E7}"/>
            </c:ext>
          </c:extLst>
        </c:ser>
        <c:dLbls>
          <c:showLegendKey val="0"/>
          <c:showVal val="0"/>
          <c:showCatName val="0"/>
          <c:showSerName val="0"/>
          <c:showPercent val="0"/>
          <c:showBubbleSize val="0"/>
        </c:dLbls>
        <c:gapWidth val="150"/>
        <c:axId val="433493328"/>
        <c:axId val="433492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22.41</c:v>
                </c:pt>
                <c:pt idx="1">
                  <c:v>22.9</c:v>
                </c:pt>
                <c:pt idx="2">
                  <c:v>24.87</c:v>
                </c:pt>
                <c:pt idx="3">
                  <c:v>24.13</c:v>
                </c:pt>
                <c:pt idx="4">
                  <c:v>23.06</c:v>
                </c:pt>
              </c:numCache>
            </c:numRef>
          </c:val>
          <c:smooth val="0"/>
          <c:extLst xmlns:c16r2="http://schemas.microsoft.com/office/drawing/2015/06/chart">
            <c:ext xmlns:c16="http://schemas.microsoft.com/office/drawing/2014/chart" uri="{C3380CC4-5D6E-409C-BE32-E72D297353CC}">
              <c16:uniqueId val="{00000001-0CF4-4F6A-AD21-3964CC51F2E7}"/>
            </c:ext>
          </c:extLst>
        </c:ser>
        <c:dLbls>
          <c:showLegendKey val="0"/>
          <c:showVal val="0"/>
          <c:showCatName val="0"/>
          <c:showSerName val="0"/>
          <c:showPercent val="0"/>
          <c:showBubbleSize val="0"/>
        </c:dLbls>
        <c:marker val="1"/>
        <c:smooth val="0"/>
        <c:axId val="433493328"/>
        <c:axId val="433492936"/>
      </c:lineChart>
      <c:dateAx>
        <c:axId val="433493328"/>
        <c:scaling>
          <c:orientation val="minMax"/>
        </c:scaling>
        <c:delete val="1"/>
        <c:axPos val="b"/>
        <c:numFmt formatCode="&quot;H&quot;yy" sourceLinked="1"/>
        <c:majorTickMark val="none"/>
        <c:minorTickMark val="none"/>
        <c:tickLblPos val="none"/>
        <c:crossAx val="433492936"/>
        <c:crosses val="autoZero"/>
        <c:auto val="1"/>
        <c:lblOffset val="100"/>
        <c:baseTimeUnit val="years"/>
      </c:dateAx>
      <c:valAx>
        <c:axId val="433492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349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238-4D78-982B-2BF57CDF2676}"/>
            </c:ext>
          </c:extLst>
        </c:ser>
        <c:dLbls>
          <c:showLegendKey val="0"/>
          <c:showVal val="0"/>
          <c:showCatName val="0"/>
          <c:showSerName val="0"/>
          <c:showPercent val="0"/>
          <c:showBubbleSize val="0"/>
        </c:dLbls>
        <c:gapWidth val="150"/>
        <c:axId val="308527808"/>
        <c:axId val="307720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2238-4D78-982B-2BF57CDF2676}"/>
            </c:ext>
          </c:extLst>
        </c:ser>
        <c:dLbls>
          <c:showLegendKey val="0"/>
          <c:showVal val="0"/>
          <c:showCatName val="0"/>
          <c:showSerName val="0"/>
          <c:showPercent val="0"/>
          <c:showBubbleSize val="0"/>
        </c:dLbls>
        <c:marker val="1"/>
        <c:smooth val="0"/>
        <c:axId val="308527808"/>
        <c:axId val="307720640"/>
      </c:lineChart>
      <c:dateAx>
        <c:axId val="308527808"/>
        <c:scaling>
          <c:orientation val="minMax"/>
        </c:scaling>
        <c:delete val="1"/>
        <c:axPos val="b"/>
        <c:numFmt formatCode="&quot;H&quot;yy" sourceLinked="1"/>
        <c:majorTickMark val="none"/>
        <c:minorTickMark val="none"/>
        <c:tickLblPos val="none"/>
        <c:crossAx val="307720640"/>
        <c:crosses val="autoZero"/>
        <c:auto val="1"/>
        <c:lblOffset val="100"/>
        <c:baseTimeUnit val="years"/>
      </c:dateAx>
      <c:valAx>
        <c:axId val="30772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852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05B-4EE8-A312-659A2DAB38D8}"/>
            </c:ext>
          </c:extLst>
        </c:ser>
        <c:dLbls>
          <c:showLegendKey val="0"/>
          <c:showVal val="0"/>
          <c:showCatName val="0"/>
          <c:showSerName val="0"/>
          <c:showPercent val="0"/>
          <c:showBubbleSize val="0"/>
        </c:dLbls>
        <c:gapWidth val="150"/>
        <c:axId val="266576712"/>
        <c:axId val="306814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214.61</c:v>
                </c:pt>
                <c:pt idx="1">
                  <c:v>225.39</c:v>
                </c:pt>
                <c:pt idx="2">
                  <c:v>224.04</c:v>
                </c:pt>
                <c:pt idx="3">
                  <c:v>227.4</c:v>
                </c:pt>
                <c:pt idx="4">
                  <c:v>193.99</c:v>
                </c:pt>
              </c:numCache>
            </c:numRef>
          </c:val>
          <c:smooth val="0"/>
          <c:extLst xmlns:c16r2="http://schemas.microsoft.com/office/drawing/2015/06/chart">
            <c:ext xmlns:c16="http://schemas.microsoft.com/office/drawing/2014/chart" uri="{C3380CC4-5D6E-409C-BE32-E72D297353CC}">
              <c16:uniqueId val="{00000001-705B-4EE8-A312-659A2DAB38D8}"/>
            </c:ext>
          </c:extLst>
        </c:ser>
        <c:dLbls>
          <c:showLegendKey val="0"/>
          <c:showVal val="0"/>
          <c:showCatName val="0"/>
          <c:showSerName val="0"/>
          <c:showPercent val="0"/>
          <c:showBubbleSize val="0"/>
        </c:dLbls>
        <c:marker val="1"/>
        <c:smooth val="0"/>
        <c:axId val="266576712"/>
        <c:axId val="306814680"/>
      </c:lineChart>
      <c:dateAx>
        <c:axId val="266576712"/>
        <c:scaling>
          <c:orientation val="minMax"/>
        </c:scaling>
        <c:delete val="1"/>
        <c:axPos val="b"/>
        <c:numFmt formatCode="&quot;H&quot;yy" sourceLinked="1"/>
        <c:majorTickMark val="none"/>
        <c:minorTickMark val="none"/>
        <c:tickLblPos val="none"/>
        <c:crossAx val="306814680"/>
        <c:crosses val="autoZero"/>
        <c:auto val="1"/>
        <c:lblOffset val="100"/>
        <c:baseTimeUnit val="years"/>
      </c:dateAx>
      <c:valAx>
        <c:axId val="306814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6576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180.87</c:v>
                </c:pt>
                <c:pt idx="1">
                  <c:v>206.03</c:v>
                </c:pt>
                <c:pt idx="2">
                  <c:v>263.5</c:v>
                </c:pt>
                <c:pt idx="3">
                  <c:v>273.8</c:v>
                </c:pt>
                <c:pt idx="4">
                  <c:v>460.93</c:v>
                </c:pt>
              </c:numCache>
            </c:numRef>
          </c:val>
          <c:extLst xmlns:c16r2="http://schemas.microsoft.com/office/drawing/2015/06/chart">
            <c:ext xmlns:c16="http://schemas.microsoft.com/office/drawing/2014/chart" uri="{C3380CC4-5D6E-409C-BE32-E72D297353CC}">
              <c16:uniqueId val="{00000000-2BF1-41BF-BCC7-F30B1B6DC5FB}"/>
            </c:ext>
          </c:extLst>
        </c:ser>
        <c:dLbls>
          <c:showLegendKey val="0"/>
          <c:showVal val="0"/>
          <c:showCatName val="0"/>
          <c:showSerName val="0"/>
          <c:showPercent val="0"/>
          <c:showBubbleSize val="0"/>
        </c:dLbls>
        <c:gapWidth val="150"/>
        <c:axId val="262988720"/>
        <c:axId val="262989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29.45</c:v>
                </c:pt>
                <c:pt idx="1">
                  <c:v>31.84</c:v>
                </c:pt>
                <c:pt idx="2">
                  <c:v>29.91</c:v>
                </c:pt>
                <c:pt idx="3">
                  <c:v>29.54</c:v>
                </c:pt>
                <c:pt idx="4">
                  <c:v>26.99</c:v>
                </c:pt>
              </c:numCache>
            </c:numRef>
          </c:val>
          <c:smooth val="0"/>
          <c:extLst xmlns:c16r2="http://schemas.microsoft.com/office/drawing/2015/06/chart">
            <c:ext xmlns:c16="http://schemas.microsoft.com/office/drawing/2014/chart" uri="{C3380CC4-5D6E-409C-BE32-E72D297353CC}">
              <c16:uniqueId val="{00000001-2BF1-41BF-BCC7-F30B1B6DC5FB}"/>
            </c:ext>
          </c:extLst>
        </c:ser>
        <c:dLbls>
          <c:showLegendKey val="0"/>
          <c:showVal val="0"/>
          <c:showCatName val="0"/>
          <c:showSerName val="0"/>
          <c:showPercent val="0"/>
          <c:showBubbleSize val="0"/>
        </c:dLbls>
        <c:marker val="1"/>
        <c:smooth val="0"/>
        <c:axId val="262988720"/>
        <c:axId val="262989112"/>
      </c:lineChart>
      <c:dateAx>
        <c:axId val="262988720"/>
        <c:scaling>
          <c:orientation val="minMax"/>
        </c:scaling>
        <c:delete val="1"/>
        <c:axPos val="b"/>
        <c:numFmt formatCode="&quot;H&quot;yy" sourceLinked="1"/>
        <c:majorTickMark val="none"/>
        <c:minorTickMark val="none"/>
        <c:tickLblPos val="none"/>
        <c:crossAx val="262989112"/>
        <c:crosses val="autoZero"/>
        <c:auto val="1"/>
        <c:lblOffset val="100"/>
        <c:baseTimeUnit val="years"/>
      </c:dateAx>
      <c:valAx>
        <c:axId val="262989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2988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1009.42</c:v>
                </c:pt>
                <c:pt idx="1">
                  <c:v>695.8</c:v>
                </c:pt>
                <c:pt idx="2">
                  <c:v>503.88</c:v>
                </c:pt>
                <c:pt idx="3">
                  <c:v>314.92</c:v>
                </c:pt>
                <c:pt idx="4">
                  <c:v>171.17</c:v>
                </c:pt>
              </c:numCache>
            </c:numRef>
          </c:val>
          <c:extLst xmlns:c16r2="http://schemas.microsoft.com/office/drawing/2015/06/chart">
            <c:ext xmlns:c16="http://schemas.microsoft.com/office/drawing/2014/chart" uri="{C3380CC4-5D6E-409C-BE32-E72D297353CC}">
              <c16:uniqueId val="{00000000-E213-4066-9D26-0C05E9C7535F}"/>
            </c:ext>
          </c:extLst>
        </c:ser>
        <c:dLbls>
          <c:showLegendKey val="0"/>
          <c:showVal val="0"/>
          <c:showCatName val="0"/>
          <c:showSerName val="0"/>
          <c:showPercent val="0"/>
          <c:showBubbleSize val="0"/>
        </c:dLbls>
        <c:gapWidth val="150"/>
        <c:axId val="306168064"/>
        <c:axId val="306168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xmlns:c16r2="http://schemas.microsoft.com/office/drawing/2015/06/chart">
            <c:ext xmlns:c16="http://schemas.microsoft.com/office/drawing/2014/chart" uri="{C3380CC4-5D6E-409C-BE32-E72D297353CC}">
              <c16:uniqueId val="{00000001-E213-4066-9D26-0C05E9C7535F}"/>
            </c:ext>
          </c:extLst>
        </c:ser>
        <c:dLbls>
          <c:showLegendKey val="0"/>
          <c:showVal val="0"/>
          <c:showCatName val="0"/>
          <c:showSerName val="0"/>
          <c:showPercent val="0"/>
          <c:showBubbleSize val="0"/>
        </c:dLbls>
        <c:marker val="1"/>
        <c:smooth val="0"/>
        <c:axId val="306168064"/>
        <c:axId val="306168456"/>
      </c:lineChart>
      <c:dateAx>
        <c:axId val="306168064"/>
        <c:scaling>
          <c:orientation val="minMax"/>
        </c:scaling>
        <c:delete val="1"/>
        <c:axPos val="b"/>
        <c:numFmt formatCode="&quot;H&quot;yy" sourceLinked="1"/>
        <c:majorTickMark val="none"/>
        <c:minorTickMark val="none"/>
        <c:tickLblPos val="none"/>
        <c:crossAx val="306168456"/>
        <c:crosses val="autoZero"/>
        <c:auto val="1"/>
        <c:lblOffset val="100"/>
        <c:baseTimeUnit val="years"/>
      </c:dateAx>
      <c:valAx>
        <c:axId val="306168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6168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88.39</c:v>
                </c:pt>
                <c:pt idx="1">
                  <c:v>90.51</c:v>
                </c:pt>
                <c:pt idx="2">
                  <c:v>83.42</c:v>
                </c:pt>
                <c:pt idx="3">
                  <c:v>83.75</c:v>
                </c:pt>
                <c:pt idx="4">
                  <c:v>52.44</c:v>
                </c:pt>
              </c:numCache>
            </c:numRef>
          </c:val>
          <c:extLst xmlns:c16r2="http://schemas.microsoft.com/office/drawing/2015/06/chart">
            <c:ext xmlns:c16="http://schemas.microsoft.com/office/drawing/2014/chart" uri="{C3380CC4-5D6E-409C-BE32-E72D297353CC}">
              <c16:uniqueId val="{00000000-66B4-4C06-9C14-E24EF7A94FCA}"/>
            </c:ext>
          </c:extLst>
        </c:ser>
        <c:dLbls>
          <c:showLegendKey val="0"/>
          <c:showVal val="0"/>
          <c:showCatName val="0"/>
          <c:showSerName val="0"/>
          <c:showPercent val="0"/>
          <c:showBubbleSize val="0"/>
        </c:dLbls>
        <c:gapWidth val="150"/>
        <c:axId val="436673656"/>
        <c:axId val="436674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xmlns:c16r2="http://schemas.microsoft.com/office/drawing/2015/06/chart">
            <c:ext xmlns:c16="http://schemas.microsoft.com/office/drawing/2014/chart" uri="{C3380CC4-5D6E-409C-BE32-E72D297353CC}">
              <c16:uniqueId val="{00000001-66B4-4C06-9C14-E24EF7A94FCA}"/>
            </c:ext>
          </c:extLst>
        </c:ser>
        <c:dLbls>
          <c:showLegendKey val="0"/>
          <c:showVal val="0"/>
          <c:showCatName val="0"/>
          <c:showSerName val="0"/>
          <c:showPercent val="0"/>
          <c:showBubbleSize val="0"/>
        </c:dLbls>
        <c:marker val="1"/>
        <c:smooth val="0"/>
        <c:axId val="436673656"/>
        <c:axId val="436674048"/>
      </c:lineChart>
      <c:dateAx>
        <c:axId val="436673656"/>
        <c:scaling>
          <c:orientation val="minMax"/>
        </c:scaling>
        <c:delete val="1"/>
        <c:axPos val="b"/>
        <c:numFmt formatCode="&quot;H&quot;yy" sourceLinked="1"/>
        <c:majorTickMark val="none"/>
        <c:minorTickMark val="none"/>
        <c:tickLblPos val="none"/>
        <c:crossAx val="436674048"/>
        <c:crosses val="autoZero"/>
        <c:auto val="1"/>
        <c:lblOffset val="100"/>
        <c:baseTimeUnit val="years"/>
      </c:dateAx>
      <c:valAx>
        <c:axId val="43667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6673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198.64</c:v>
                </c:pt>
                <c:pt idx="1">
                  <c:v>193.63</c:v>
                </c:pt>
                <c:pt idx="2">
                  <c:v>216.48</c:v>
                </c:pt>
                <c:pt idx="3">
                  <c:v>210.65</c:v>
                </c:pt>
                <c:pt idx="4">
                  <c:v>338.53</c:v>
                </c:pt>
              </c:numCache>
            </c:numRef>
          </c:val>
          <c:extLst xmlns:c16r2="http://schemas.microsoft.com/office/drawing/2015/06/chart">
            <c:ext xmlns:c16="http://schemas.microsoft.com/office/drawing/2014/chart" uri="{C3380CC4-5D6E-409C-BE32-E72D297353CC}">
              <c16:uniqueId val="{00000000-ED90-4A0C-A98A-D8916F01C160}"/>
            </c:ext>
          </c:extLst>
        </c:ser>
        <c:dLbls>
          <c:showLegendKey val="0"/>
          <c:showVal val="0"/>
          <c:showCatName val="0"/>
          <c:showSerName val="0"/>
          <c:showPercent val="0"/>
          <c:showBubbleSize val="0"/>
        </c:dLbls>
        <c:gapWidth val="150"/>
        <c:axId val="436675224"/>
        <c:axId val="317306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xmlns:c16r2="http://schemas.microsoft.com/office/drawing/2015/06/chart">
            <c:ext xmlns:c16="http://schemas.microsoft.com/office/drawing/2014/chart" uri="{C3380CC4-5D6E-409C-BE32-E72D297353CC}">
              <c16:uniqueId val="{00000001-ED90-4A0C-A98A-D8916F01C160}"/>
            </c:ext>
          </c:extLst>
        </c:ser>
        <c:dLbls>
          <c:showLegendKey val="0"/>
          <c:showVal val="0"/>
          <c:showCatName val="0"/>
          <c:showSerName val="0"/>
          <c:showPercent val="0"/>
          <c:showBubbleSize val="0"/>
        </c:dLbls>
        <c:marker val="1"/>
        <c:smooth val="0"/>
        <c:axId val="436675224"/>
        <c:axId val="317306096"/>
      </c:lineChart>
      <c:dateAx>
        <c:axId val="436675224"/>
        <c:scaling>
          <c:orientation val="minMax"/>
        </c:scaling>
        <c:delete val="1"/>
        <c:axPos val="b"/>
        <c:numFmt formatCode="&quot;H&quot;yy" sourceLinked="1"/>
        <c:majorTickMark val="none"/>
        <c:minorTickMark val="none"/>
        <c:tickLblPos val="none"/>
        <c:crossAx val="317306096"/>
        <c:crosses val="autoZero"/>
        <c:auto val="1"/>
        <c:lblOffset val="100"/>
        <c:baseTimeUnit val="years"/>
      </c:dateAx>
      <c:valAx>
        <c:axId val="31730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6675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【165.48】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1" zoomScaleNormal="100" workbookViewId="0">
      <selection activeCell="CA69" sqref="CA6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南陽市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31150</v>
      </c>
      <c r="AM8" s="51"/>
      <c r="AN8" s="51"/>
      <c r="AO8" s="51"/>
      <c r="AP8" s="51"/>
      <c r="AQ8" s="51"/>
      <c r="AR8" s="51"/>
      <c r="AS8" s="51"/>
      <c r="AT8" s="46">
        <f>データ!T6</f>
        <v>160.52000000000001</v>
      </c>
      <c r="AU8" s="46"/>
      <c r="AV8" s="46"/>
      <c r="AW8" s="46"/>
      <c r="AX8" s="46"/>
      <c r="AY8" s="46"/>
      <c r="AZ8" s="46"/>
      <c r="BA8" s="46"/>
      <c r="BB8" s="46">
        <f>データ!U6</f>
        <v>194.06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94.68</v>
      </c>
      <c r="J10" s="46"/>
      <c r="K10" s="46"/>
      <c r="L10" s="46"/>
      <c r="M10" s="46"/>
      <c r="N10" s="46"/>
      <c r="O10" s="46"/>
      <c r="P10" s="46">
        <f>データ!P6</f>
        <v>0.69</v>
      </c>
      <c r="Q10" s="46"/>
      <c r="R10" s="46"/>
      <c r="S10" s="46"/>
      <c r="T10" s="46"/>
      <c r="U10" s="46"/>
      <c r="V10" s="46"/>
      <c r="W10" s="46">
        <f>データ!Q6</f>
        <v>78.290000000000006</v>
      </c>
      <c r="X10" s="46"/>
      <c r="Y10" s="46"/>
      <c r="Z10" s="46"/>
      <c r="AA10" s="46"/>
      <c r="AB10" s="46"/>
      <c r="AC10" s="46"/>
      <c r="AD10" s="51">
        <f>データ!R6</f>
        <v>3740</v>
      </c>
      <c r="AE10" s="51"/>
      <c r="AF10" s="51"/>
      <c r="AG10" s="51"/>
      <c r="AH10" s="51"/>
      <c r="AI10" s="51"/>
      <c r="AJ10" s="51"/>
      <c r="AK10" s="2"/>
      <c r="AL10" s="51">
        <f>データ!V6</f>
        <v>215</v>
      </c>
      <c r="AM10" s="51"/>
      <c r="AN10" s="51"/>
      <c r="AO10" s="51"/>
      <c r="AP10" s="51"/>
      <c r="AQ10" s="51"/>
      <c r="AR10" s="51"/>
      <c r="AS10" s="51"/>
      <c r="AT10" s="46">
        <f>データ!W6</f>
        <v>0.15</v>
      </c>
      <c r="AU10" s="46"/>
      <c r="AV10" s="46"/>
      <c r="AW10" s="46"/>
      <c r="AX10" s="46"/>
      <c r="AY10" s="46"/>
      <c r="AZ10" s="46"/>
      <c r="BA10" s="46"/>
      <c r="BB10" s="46">
        <f>データ!X6</f>
        <v>1433.33</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【102.97】</v>
      </c>
      <c r="F85" s="26" t="str">
        <f>データ!AT6</f>
        <v>【165.48】</v>
      </c>
      <c r="G85" s="26" t="str">
        <f>データ!BE6</f>
        <v>【33.84】</v>
      </c>
      <c r="H85" s="26" t="str">
        <f>データ!BP6</f>
        <v>【765.47】</v>
      </c>
      <c r="I85" s="26" t="str">
        <f>データ!CA6</f>
        <v>【59.59】</v>
      </c>
      <c r="J85" s="26" t="str">
        <f>データ!CL6</f>
        <v>【257.86】</v>
      </c>
      <c r="K85" s="26" t="str">
        <f>データ!CW6</f>
        <v>【51.30】</v>
      </c>
      <c r="L85" s="26" t="str">
        <f>データ!DH6</f>
        <v>【86.22】</v>
      </c>
      <c r="M85" s="26" t="str">
        <f>データ!DS6</f>
        <v>【24.97】</v>
      </c>
      <c r="N85" s="26" t="str">
        <f>データ!ED6</f>
        <v>【0.00】</v>
      </c>
      <c r="O85" s="26" t="str">
        <f>データ!EO6</f>
        <v>【0.02】</v>
      </c>
    </row>
  </sheetData>
  <sheetProtection algorithmName="SHA-512" hashValue="5dujQh7IQrHWcnHKgIJ48LZhgVKrdKW0qi4vgFXlZiIVFVyxXqPr7II5840rEvMlvMn6yCD0avxO2vzk9IthRQ==" saltValue="iaygl6HBRyazxFPtHzE/N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62138</v>
      </c>
      <c r="D6" s="33">
        <f t="shared" si="3"/>
        <v>46</v>
      </c>
      <c r="E6" s="33">
        <f t="shared" si="3"/>
        <v>17</v>
      </c>
      <c r="F6" s="33">
        <f t="shared" si="3"/>
        <v>5</v>
      </c>
      <c r="G6" s="33">
        <f t="shared" si="3"/>
        <v>0</v>
      </c>
      <c r="H6" s="33" t="str">
        <f t="shared" si="3"/>
        <v>山形県　南陽市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94.68</v>
      </c>
      <c r="P6" s="34">
        <f t="shared" si="3"/>
        <v>0.69</v>
      </c>
      <c r="Q6" s="34">
        <f t="shared" si="3"/>
        <v>78.290000000000006</v>
      </c>
      <c r="R6" s="34">
        <f t="shared" si="3"/>
        <v>3740</v>
      </c>
      <c r="S6" s="34">
        <f t="shared" si="3"/>
        <v>31150</v>
      </c>
      <c r="T6" s="34">
        <f t="shared" si="3"/>
        <v>160.52000000000001</v>
      </c>
      <c r="U6" s="34">
        <f t="shared" si="3"/>
        <v>194.06</v>
      </c>
      <c r="V6" s="34">
        <f t="shared" si="3"/>
        <v>215</v>
      </c>
      <c r="W6" s="34">
        <f t="shared" si="3"/>
        <v>0.15</v>
      </c>
      <c r="X6" s="34">
        <f t="shared" si="3"/>
        <v>1433.33</v>
      </c>
      <c r="Y6" s="35">
        <f>IF(Y7="",NA(),Y7)</f>
        <v>127.83</v>
      </c>
      <c r="Z6" s="35">
        <f t="shared" ref="Z6:AH6" si="4">IF(Z7="",NA(),Z7)</f>
        <v>128.24</v>
      </c>
      <c r="AA6" s="35">
        <f t="shared" si="4"/>
        <v>124.81</v>
      </c>
      <c r="AB6" s="35">
        <f t="shared" si="4"/>
        <v>133.26</v>
      </c>
      <c r="AC6" s="35">
        <f t="shared" si="4"/>
        <v>116.37</v>
      </c>
      <c r="AD6" s="35">
        <f t="shared" si="4"/>
        <v>99.64</v>
      </c>
      <c r="AE6" s="35">
        <f t="shared" si="4"/>
        <v>99.66</v>
      </c>
      <c r="AF6" s="35">
        <f t="shared" si="4"/>
        <v>100.95</v>
      </c>
      <c r="AG6" s="35">
        <f t="shared" si="4"/>
        <v>101.77</v>
      </c>
      <c r="AH6" s="35">
        <f t="shared" si="4"/>
        <v>103.6</v>
      </c>
      <c r="AI6" s="34" t="str">
        <f>IF(AI7="","",IF(AI7="-","【-】","【"&amp;SUBSTITUTE(TEXT(AI7,"#,##0.00"),"-","△")&amp;"】"))</f>
        <v>【102.97】</v>
      </c>
      <c r="AJ6" s="34">
        <f>IF(AJ7="",NA(),AJ7)</f>
        <v>0</v>
      </c>
      <c r="AK6" s="34">
        <f t="shared" ref="AK6:AS6" si="5">IF(AK7="",NA(),AK7)</f>
        <v>0</v>
      </c>
      <c r="AL6" s="34">
        <f t="shared" si="5"/>
        <v>0</v>
      </c>
      <c r="AM6" s="34">
        <f t="shared" si="5"/>
        <v>0</v>
      </c>
      <c r="AN6" s="34">
        <f t="shared" si="5"/>
        <v>0</v>
      </c>
      <c r="AO6" s="35">
        <f t="shared" si="5"/>
        <v>214.61</v>
      </c>
      <c r="AP6" s="35">
        <f t="shared" si="5"/>
        <v>225.39</v>
      </c>
      <c r="AQ6" s="35">
        <f t="shared" si="5"/>
        <v>224.04</v>
      </c>
      <c r="AR6" s="35">
        <f t="shared" si="5"/>
        <v>227.4</v>
      </c>
      <c r="AS6" s="35">
        <f t="shared" si="5"/>
        <v>193.99</v>
      </c>
      <c r="AT6" s="34" t="str">
        <f>IF(AT7="","",IF(AT7="-","【-】","【"&amp;SUBSTITUTE(TEXT(AT7,"#,##0.00"),"-","△")&amp;"】"))</f>
        <v>【165.48】</v>
      </c>
      <c r="AU6" s="35">
        <f>IF(AU7="",NA(),AU7)</f>
        <v>180.87</v>
      </c>
      <c r="AV6" s="35">
        <f t="shared" ref="AV6:BD6" si="6">IF(AV7="",NA(),AV7)</f>
        <v>206.03</v>
      </c>
      <c r="AW6" s="35">
        <f t="shared" si="6"/>
        <v>263.5</v>
      </c>
      <c r="AX6" s="35">
        <f t="shared" si="6"/>
        <v>273.8</v>
      </c>
      <c r="AY6" s="35">
        <f t="shared" si="6"/>
        <v>460.93</v>
      </c>
      <c r="AZ6" s="35">
        <f t="shared" si="6"/>
        <v>29.45</v>
      </c>
      <c r="BA6" s="35">
        <f t="shared" si="6"/>
        <v>31.84</v>
      </c>
      <c r="BB6" s="35">
        <f t="shared" si="6"/>
        <v>29.91</v>
      </c>
      <c r="BC6" s="35">
        <f t="shared" si="6"/>
        <v>29.54</v>
      </c>
      <c r="BD6" s="35">
        <f t="shared" si="6"/>
        <v>26.99</v>
      </c>
      <c r="BE6" s="34" t="str">
        <f>IF(BE7="","",IF(BE7="-","【-】","【"&amp;SUBSTITUTE(TEXT(BE7,"#,##0.00"),"-","△")&amp;"】"))</f>
        <v>【33.84】</v>
      </c>
      <c r="BF6" s="35">
        <f>IF(BF7="",NA(),BF7)</f>
        <v>1009.42</v>
      </c>
      <c r="BG6" s="35">
        <f t="shared" ref="BG6:BO6" si="7">IF(BG7="",NA(),BG7)</f>
        <v>695.8</v>
      </c>
      <c r="BH6" s="35">
        <f t="shared" si="7"/>
        <v>503.88</v>
      </c>
      <c r="BI6" s="35">
        <f t="shared" si="7"/>
        <v>314.92</v>
      </c>
      <c r="BJ6" s="35">
        <f t="shared" si="7"/>
        <v>171.17</v>
      </c>
      <c r="BK6" s="35">
        <f t="shared" si="7"/>
        <v>1081.8</v>
      </c>
      <c r="BL6" s="35">
        <f t="shared" si="7"/>
        <v>974.93</v>
      </c>
      <c r="BM6" s="35">
        <f t="shared" si="7"/>
        <v>855.8</v>
      </c>
      <c r="BN6" s="35">
        <f t="shared" si="7"/>
        <v>789.46</v>
      </c>
      <c r="BO6" s="35">
        <f t="shared" si="7"/>
        <v>826.83</v>
      </c>
      <c r="BP6" s="34" t="str">
        <f>IF(BP7="","",IF(BP7="-","【-】","【"&amp;SUBSTITUTE(TEXT(BP7,"#,##0.00"),"-","△")&amp;"】"))</f>
        <v>【765.47】</v>
      </c>
      <c r="BQ6" s="35">
        <f>IF(BQ7="",NA(),BQ7)</f>
        <v>88.39</v>
      </c>
      <c r="BR6" s="35">
        <f t="shared" ref="BR6:BZ6" si="8">IF(BR7="",NA(),BR7)</f>
        <v>90.51</v>
      </c>
      <c r="BS6" s="35">
        <f t="shared" si="8"/>
        <v>83.42</v>
      </c>
      <c r="BT6" s="35">
        <f t="shared" si="8"/>
        <v>83.75</v>
      </c>
      <c r="BU6" s="35">
        <f t="shared" si="8"/>
        <v>52.44</v>
      </c>
      <c r="BV6" s="35">
        <f t="shared" si="8"/>
        <v>52.19</v>
      </c>
      <c r="BW6" s="35">
        <f t="shared" si="8"/>
        <v>55.32</v>
      </c>
      <c r="BX6" s="35">
        <f t="shared" si="8"/>
        <v>59.8</v>
      </c>
      <c r="BY6" s="35">
        <f t="shared" si="8"/>
        <v>57.77</v>
      </c>
      <c r="BZ6" s="35">
        <f t="shared" si="8"/>
        <v>57.31</v>
      </c>
      <c r="CA6" s="34" t="str">
        <f>IF(CA7="","",IF(CA7="-","【-】","【"&amp;SUBSTITUTE(TEXT(CA7,"#,##0.00"),"-","△")&amp;"】"))</f>
        <v>【59.59】</v>
      </c>
      <c r="CB6" s="35">
        <f>IF(CB7="",NA(),CB7)</f>
        <v>198.64</v>
      </c>
      <c r="CC6" s="35">
        <f t="shared" ref="CC6:CK6" si="9">IF(CC7="",NA(),CC7)</f>
        <v>193.63</v>
      </c>
      <c r="CD6" s="35">
        <f t="shared" si="9"/>
        <v>216.48</v>
      </c>
      <c r="CE6" s="35">
        <f t="shared" si="9"/>
        <v>210.65</v>
      </c>
      <c r="CF6" s="35">
        <f t="shared" si="9"/>
        <v>338.53</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58.82</v>
      </c>
      <c r="CN6" s="35">
        <f t="shared" ref="CN6:CV6" si="10">IF(CN7="",NA(),CN7)</f>
        <v>55.88</v>
      </c>
      <c r="CO6" s="35">
        <f t="shared" si="10"/>
        <v>63.73</v>
      </c>
      <c r="CP6" s="35">
        <f t="shared" si="10"/>
        <v>56.86</v>
      </c>
      <c r="CQ6" s="35">
        <f t="shared" si="10"/>
        <v>55.88</v>
      </c>
      <c r="CR6" s="35">
        <f t="shared" si="10"/>
        <v>52.31</v>
      </c>
      <c r="CS6" s="35">
        <f t="shared" si="10"/>
        <v>60.65</v>
      </c>
      <c r="CT6" s="35">
        <f t="shared" si="10"/>
        <v>51.75</v>
      </c>
      <c r="CU6" s="35">
        <f t="shared" si="10"/>
        <v>50.68</v>
      </c>
      <c r="CV6" s="35">
        <f t="shared" si="10"/>
        <v>50.14</v>
      </c>
      <c r="CW6" s="34" t="str">
        <f>IF(CW7="","",IF(CW7="-","【-】","【"&amp;SUBSTITUTE(TEXT(CW7,"#,##0.00"),"-","△")&amp;"】"))</f>
        <v>【51.30】</v>
      </c>
      <c r="CX6" s="35">
        <f>IF(CX7="",NA(),CX7)</f>
        <v>100</v>
      </c>
      <c r="CY6" s="35">
        <f t="shared" ref="CY6:DG6" si="11">IF(CY7="",NA(),CY7)</f>
        <v>100</v>
      </c>
      <c r="CZ6" s="35">
        <f t="shared" si="11"/>
        <v>100</v>
      </c>
      <c r="DA6" s="35">
        <f t="shared" si="11"/>
        <v>100</v>
      </c>
      <c r="DB6" s="35">
        <f t="shared" si="11"/>
        <v>100</v>
      </c>
      <c r="DC6" s="35">
        <f t="shared" si="11"/>
        <v>84.32</v>
      </c>
      <c r="DD6" s="35">
        <f t="shared" si="11"/>
        <v>84.58</v>
      </c>
      <c r="DE6" s="35">
        <f t="shared" si="11"/>
        <v>84.84</v>
      </c>
      <c r="DF6" s="35">
        <f t="shared" si="11"/>
        <v>84.86</v>
      </c>
      <c r="DG6" s="35">
        <f t="shared" si="11"/>
        <v>84.98</v>
      </c>
      <c r="DH6" s="34" t="str">
        <f>IF(DH7="","",IF(DH7="-","【-】","【"&amp;SUBSTITUTE(TEXT(DH7,"#,##0.00"),"-","△")&amp;"】"))</f>
        <v>【86.22】</v>
      </c>
      <c r="DI6" s="35">
        <f>IF(DI7="",NA(),DI7)</f>
        <v>26.79</v>
      </c>
      <c r="DJ6" s="35">
        <f t="shared" ref="DJ6:DR6" si="12">IF(DJ7="",NA(),DJ7)</f>
        <v>29.51</v>
      </c>
      <c r="DK6" s="35">
        <f t="shared" si="12"/>
        <v>32.229999999999997</v>
      </c>
      <c r="DL6" s="35">
        <f t="shared" si="12"/>
        <v>34.950000000000003</v>
      </c>
      <c r="DM6" s="35">
        <f t="shared" si="12"/>
        <v>37.67</v>
      </c>
      <c r="DN6" s="35">
        <f t="shared" si="12"/>
        <v>22.41</v>
      </c>
      <c r="DO6" s="35">
        <f t="shared" si="12"/>
        <v>22.9</v>
      </c>
      <c r="DP6" s="35">
        <f t="shared" si="12"/>
        <v>24.87</v>
      </c>
      <c r="DQ6" s="35">
        <f t="shared" si="12"/>
        <v>24.13</v>
      </c>
      <c r="DR6" s="35">
        <f t="shared" si="12"/>
        <v>23.06</v>
      </c>
      <c r="DS6" s="34" t="str">
        <f>IF(DS7="","",IF(DS7="-","【-】","【"&amp;SUBSTITUTE(TEXT(DS7,"#,##0.00"),"-","△")&amp;"】"))</f>
        <v>【24.97】</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8" s="36" customFormat="1" x14ac:dyDescent="0.15">
      <c r="A7" s="28"/>
      <c r="B7" s="37">
        <v>2019</v>
      </c>
      <c r="C7" s="37">
        <v>62138</v>
      </c>
      <c r="D7" s="37">
        <v>46</v>
      </c>
      <c r="E7" s="37">
        <v>17</v>
      </c>
      <c r="F7" s="37">
        <v>5</v>
      </c>
      <c r="G7" s="37">
        <v>0</v>
      </c>
      <c r="H7" s="37" t="s">
        <v>96</v>
      </c>
      <c r="I7" s="37" t="s">
        <v>97</v>
      </c>
      <c r="J7" s="37" t="s">
        <v>98</v>
      </c>
      <c r="K7" s="37" t="s">
        <v>99</v>
      </c>
      <c r="L7" s="37" t="s">
        <v>100</v>
      </c>
      <c r="M7" s="37" t="s">
        <v>101</v>
      </c>
      <c r="N7" s="38" t="s">
        <v>102</v>
      </c>
      <c r="O7" s="38">
        <v>94.68</v>
      </c>
      <c r="P7" s="38">
        <v>0.69</v>
      </c>
      <c r="Q7" s="38">
        <v>78.290000000000006</v>
      </c>
      <c r="R7" s="38">
        <v>3740</v>
      </c>
      <c r="S7" s="38">
        <v>31150</v>
      </c>
      <c r="T7" s="38">
        <v>160.52000000000001</v>
      </c>
      <c r="U7" s="38">
        <v>194.06</v>
      </c>
      <c r="V7" s="38">
        <v>215</v>
      </c>
      <c r="W7" s="38">
        <v>0.15</v>
      </c>
      <c r="X7" s="38">
        <v>1433.33</v>
      </c>
      <c r="Y7" s="38">
        <v>127.83</v>
      </c>
      <c r="Z7" s="38">
        <v>128.24</v>
      </c>
      <c r="AA7" s="38">
        <v>124.81</v>
      </c>
      <c r="AB7" s="38">
        <v>133.26</v>
      </c>
      <c r="AC7" s="38">
        <v>116.37</v>
      </c>
      <c r="AD7" s="38">
        <v>99.64</v>
      </c>
      <c r="AE7" s="38">
        <v>99.66</v>
      </c>
      <c r="AF7" s="38">
        <v>100.95</v>
      </c>
      <c r="AG7" s="38">
        <v>101.77</v>
      </c>
      <c r="AH7" s="38">
        <v>103.6</v>
      </c>
      <c r="AI7" s="38">
        <v>102.97</v>
      </c>
      <c r="AJ7" s="38">
        <v>0</v>
      </c>
      <c r="AK7" s="38">
        <v>0</v>
      </c>
      <c r="AL7" s="38">
        <v>0</v>
      </c>
      <c r="AM7" s="38">
        <v>0</v>
      </c>
      <c r="AN7" s="38">
        <v>0</v>
      </c>
      <c r="AO7" s="38">
        <v>214.61</v>
      </c>
      <c r="AP7" s="38">
        <v>225.39</v>
      </c>
      <c r="AQ7" s="38">
        <v>224.04</v>
      </c>
      <c r="AR7" s="38">
        <v>227.4</v>
      </c>
      <c r="AS7" s="38">
        <v>193.99</v>
      </c>
      <c r="AT7" s="38">
        <v>165.48</v>
      </c>
      <c r="AU7" s="38">
        <v>180.87</v>
      </c>
      <c r="AV7" s="38">
        <v>206.03</v>
      </c>
      <c r="AW7" s="38">
        <v>263.5</v>
      </c>
      <c r="AX7" s="38">
        <v>273.8</v>
      </c>
      <c r="AY7" s="38">
        <v>460.93</v>
      </c>
      <c r="AZ7" s="38">
        <v>29.45</v>
      </c>
      <c r="BA7" s="38">
        <v>31.84</v>
      </c>
      <c r="BB7" s="38">
        <v>29.91</v>
      </c>
      <c r="BC7" s="38">
        <v>29.54</v>
      </c>
      <c r="BD7" s="38">
        <v>26.99</v>
      </c>
      <c r="BE7" s="38">
        <v>33.840000000000003</v>
      </c>
      <c r="BF7" s="38">
        <v>1009.42</v>
      </c>
      <c r="BG7" s="38">
        <v>695.8</v>
      </c>
      <c r="BH7" s="38">
        <v>503.88</v>
      </c>
      <c r="BI7" s="38">
        <v>314.92</v>
      </c>
      <c r="BJ7" s="38">
        <v>171.17</v>
      </c>
      <c r="BK7" s="38">
        <v>1081.8</v>
      </c>
      <c r="BL7" s="38">
        <v>974.93</v>
      </c>
      <c r="BM7" s="38">
        <v>855.8</v>
      </c>
      <c r="BN7" s="38">
        <v>789.46</v>
      </c>
      <c r="BO7" s="38">
        <v>826.83</v>
      </c>
      <c r="BP7" s="38">
        <v>765.47</v>
      </c>
      <c r="BQ7" s="38">
        <v>88.39</v>
      </c>
      <c r="BR7" s="38">
        <v>90.51</v>
      </c>
      <c r="BS7" s="38">
        <v>83.42</v>
      </c>
      <c r="BT7" s="38">
        <v>83.75</v>
      </c>
      <c r="BU7" s="38">
        <v>52.44</v>
      </c>
      <c r="BV7" s="38">
        <v>52.19</v>
      </c>
      <c r="BW7" s="38">
        <v>55.32</v>
      </c>
      <c r="BX7" s="38">
        <v>59.8</v>
      </c>
      <c r="BY7" s="38">
        <v>57.77</v>
      </c>
      <c r="BZ7" s="38">
        <v>57.31</v>
      </c>
      <c r="CA7" s="38">
        <v>59.59</v>
      </c>
      <c r="CB7" s="38">
        <v>198.64</v>
      </c>
      <c r="CC7" s="38">
        <v>193.63</v>
      </c>
      <c r="CD7" s="38">
        <v>216.48</v>
      </c>
      <c r="CE7" s="38">
        <v>210.65</v>
      </c>
      <c r="CF7" s="38">
        <v>338.53</v>
      </c>
      <c r="CG7" s="38">
        <v>296.14</v>
      </c>
      <c r="CH7" s="38">
        <v>283.17</v>
      </c>
      <c r="CI7" s="38">
        <v>263.76</v>
      </c>
      <c r="CJ7" s="38">
        <v>274.35000000000002</v>
      </c>
      <c r="CK7" s="38">
        <v>273.52</v>
      </c>
      <c r="CL7" s="38">
        <v>257.86</v>
      </c>
      <c r="CM7" s="38">
        <v>58.82</v>
      </c>
      <c r="CN7" s="38">
        <v>55.88</v>
      </c>
      <c r="CO7" s="38">
        <v>63.73</v>
      </c>
      <c r="CP7" s="38">
        <v>56.86</v>
      </c>
      <c r="CQ7" s="38">
        <v>55.88</v>
      </c>
      <c r="CR7" s="38">
        <v>52.31</v>
      </c>
      <c r="CS7" s="38">
        <v>60.65</v>
      </c>
      <c r="CT7" s="38">
        <v>51.75</v>
      </c>
      <c r="CU7" s="38">
        <v>50.68</v>
      </c>
      <c r="CV7" s="38">
        <v>50.14</v>
      </c>
      <c r="CW7" s="38">
        <v>51.3</v>
      </c>
      <c r="CX7" s="38">
        <v>100</v>
      </c>
      <c r="CY7" s="38">
        <v>100</v>
      </c>
      <c r="CZ7" s="38">
        <v>100</v>
      </c>
      <c r="DA7" s="38">
        <v>100</v>
      </c>
      <c r="DB7" s="38">
        <v>100</v>
      </c>
      <c r="DC7" s="38">
        <v>84.32</v>
      </c>
      <c r="DD7" s="38">
        <v>84.58</v>
      </c>
      <c r="DE7" s="38">
        <v>84.84</v>
      </c>
      <c r="DF7" s="38">
        <v>84.86</v>
      </c>
      <c r="DG7" s="38">
        <v>84.98</v>
      </c>
      <c r="DH7" s="38">
        <v>86.22</v>
      </c>
      <c r="DI7" s="38">
        <v>26.79</v>
      </c>
      <c r="DJ7" s="38">
        <v>29.51</v>
      </c>
      <c r="DK7" s="38">
        <v>32.229999999999997</v>
      </c>
      <c r="DL7" s="38">
        <v>34.950000000000003</v>
      </c>
      <c r="DM7" s="38">
        <v>37.67</v>
      </c>
      <c r="DN7" s="38">
        <v>22.41</v>
      </c>
      <c r="DO7" s="38">
        <v>22.9</v>
      </c>
      <c r="DP7" s="38">
        <v>24.87</v>
      </c>
      <c r="DQ7" s="38">
        <v>24.13</v>
      </c>
      <c r="DR7" s="38">
        <v>23.06</v>
      </c>
      <c r="DS7" s="38">
        <v>24.97</v>
      </c>
      <c r="DT7" s="38">
        <v>0</v>
      </c>
      <c r="DU7" s="38">
        <v>0</v>
      </c>
      <c r="DV7" s="38">
        <v>0</v>
      </c>
      <c r="DW7" s="38">
        <v>0</v>
      </c>
      <c r="DX7" s="38">
        <v>0</v>
      </c>
      <c r="DY7" s="38">
        <v>0</v>
      </c>
      <c r="DZ7" s="38">
        <v>0</v>
      </c>
      <c r="EA7" s="38">
        <v>0</v>
      </c>
      <c r="EB7" s="38">
        <v>0</v>
      </c>
      <c r="EC7" s="38">
        <v>0</v>
      </c>
      <c r="ED7" s="38">
        <v>0</v>
      </c>
      <c r="EE7" s="38">
        <v>0</v>
      </c>
      <c r="EF7" s="38">
        <v>0</v>
      </c>
      <c r="EG7" s="38">
        <v>0</v>
      </c>
      <c r="EH7" s="38">
        <v>0</v>
      </c>
      <c r="EI7" s="38">
        <v>0</v>
      </c>
      <c r="EJ7" s="38">
        <v>0.01</v>
      </c>
      <c r="EK7" s="38">
        <v>2.0499999999999998</v>
      </c>
      <c r="EL7" s="38">
        <v>0.01</v>
      </c>
      <c r="EM7" s="38">
        <v>0.01</v>
      </c>
      <c r="EN7" s="38">
        <v>0.02</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112</v>
      </c>
      <c r="E13" t="s">
        <v>111</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菅野　武志</cp:lastModifiedBy>
  <cp:lastPrinted>2021-01-19T08:20:08Z</cp:lastPrinted>
  <dcterms:created xsi:type="dcterms:W3CDTF">2020-12-04T02:35:43Z</dcterms:created>
  <dcterms:modified xsi:type="dcterms:W3CDTF">2021-01-19T08:36:14Z</dcterms:modified>
  <cp:category/>
</cp:coreProperties>
</file>