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02経営係\業務 file\【報告もの】\R2報告もの\R030125まで公営企業に係る「経営比較分析表」（令和元年度決算）の分析等について\回答\下水道\【経営比較分析表】2019_062138_46_1718\"/>
    </mc:Choice>
  </mc:AlternateContent>
  <workbookProtection workbookAlgorithmName="SHA-512" workbookHashValue="9kA+WgeyO0TrPWfjQIgeflbzPWd4d21336nd2Kb6zc3o+QMDEca0GDJemnEAHosDHtOTe1PdPI6mJxiJRfU1ZA==" workbookSaltValue="FK1d8pESEh8uOQgqp2c0gQ==" workbookSpinCount="100000" lockStructure="1"/>
  <bookViews>
    <workbookView xWindow="0" yWindow="0" windowWidth="28800" windowHeight="1245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alcChain>
</file>

<file path=xl/sharedStrings.xml><?xml version="1.0" encoding="utf-8"?>
<sst xmlns="http://schemas.openxmlformats.org/spreadsheetml/2006/main" count="236" uniqueCount="117">
  <si>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</si>
  <si>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</si>
  <si>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</si>
  <si>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</si>
  <si>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</si>
  <si>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</si>
  <si>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</si>
  <si>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</si>
  <si>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</si>
  <si>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</si>
  <si>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</si>
  <si>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</si>
  <si>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</si>
  <si>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</si>
  <si>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</si>
  <si>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</si>
  <si>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</si>
  <si>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</si>
  <si>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</si>
  <si>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</si>
  <si>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</si>
  <si>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</si>
  <si>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</si>
  <si>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</si>
  <si>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</si>
  <si>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</si>
  <si>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</si>
  <si>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</si>
  <si>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</si>
  <si>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</si>
  <si>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</si>
  <si>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</si>
  <si>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</si>
  <si>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</si>
  <si>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</si>
  <si>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</si>
  <si>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</si>
  <si>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</si>
  <si>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</si>
  <si>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</si>
  <si>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</si>
  <si>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</si>
  <si>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</si>
  <si>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</si>
  <si>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</si>
  <si>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</si>
  <si>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</si>
  <si>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</si>
  <si>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</si>
  <si>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</si>
  <si>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</si>
  <si>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</si>
  <si>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</si>
  <si>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</si>
  <si>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</si>
  <si>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</si>
  <si>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</si>
  <si>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</si>
  <si>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</si>
  <si>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</si>
  <si>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</si>
  <si>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</si>
  <si>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</si>
  <si>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</si>
  <si>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</si>
  <si>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</si>
  <si>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</si>
  <si>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</si>
  <si>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</si>
  <si>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</si>
  <si>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</si>
  <si>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</si>
  <si>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</si>
  <si>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</si>
  <si>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</si>
  <si>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</si>
  <si>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</si>
  <si>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</si>
  <si>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</si>
  <si>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</si>
  <si>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</si>
  <si>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</si>
  <si>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</si>
  <si>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</si>
  <si>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</si>
  <si>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</si>
  <si>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</si>
  <si>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</si>
  <si>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</si>
  <si>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</si>
  <si>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</si>
  <si>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</si>
  <si>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</si>
  <si>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</si>
  <si>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</si>
  <si>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</si>
  <si>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</si>
  <si>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</si>
  <si>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</si>
  <si>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</si>
  <si>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</si>
  <si>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</si>
  <si>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</si>
  <si>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</si>
  <si>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</si>
  <si>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</si>
  <si>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</si>
  <si>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</si>
  <si>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</si>
  <si>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</si>
  <si>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</si>
  <si>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</si>
  <si>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</si>
  <si>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</si>
  <si>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下水道は、快適で清潔な生活環境の確保はもとより、自然環境の保全を図り「安全で快適なまちづくり」の実現に欠かすことができないものです。
　一方、下水道を維持するには費用が掛かります。現在その費用は使用料収入で賄うことができず、多くを一般会計からの繰入に頼っている状況です。
　下水道事業の健全経営には、供用が開始された流域に居住する方のご理解とご協力が不可欠です。下水道への接続をよろしくお願いいたします。</t>
    <phoneticPr fontId="4"/>
  </si>
  <si>
    <t>　当市の下水道事業は、①経常収支比率②累積欠損金比率に示すとおり、経常収益が経常費用を上回っているため一見経営状況は良好ですが、経常収益に一般会計からの繰入金が含まれており、繰入金を含まない営業収支だけを見れば、使用料収入（営業収入）で経費（営業費用）を賄えない状況となっています。これは、当市の地理的特性として人口密集地が複数に分かれ、かつ人口密度が低いために下水道施設の建設コストが割高となり減価償却費が高くなる傾向にあること、また、少子化と若年層の市外転出による人口減少が進み、主に高齢者だけの世帯において経済的事情から下水道接続に踏み切れずにいること等の理由により、下水道接続が低調なため、使用料収入が伸び悩んでいるためです。
 したがって、④企業債残高対事業規模比率や⑧水洗化率については、類似団体と比べて数値が低くなっている状況が見て取れます。
　③流動比率が低下した要因としては、貸倒引当金の増や資本費平準化債の返済額の増加が要因となっております。
　⑤経費回収率・⑥汚水処理原価率の増減については、企業債等利息が減少しそれぞれ分母、分子となっている汚水処理費が減少したためであります。　　　　　　　　　　　　　　　　　　　　　　</t>
    <rPh sb="76" eb="78">
      <t>クリイレ</t>
    </rPh>
    <rPh sb="78" eb="79">
      <t>キン</t>
    </rPh>
    <rPh sb="87" eb="89">
      <t>クリイレ</t>
    </rPh>
    <rPh sb="89" eb="90">
      <t>キン</t>
    </rPh>
    <rPh sb="239" eb="240">
      <t>スス</t>
    </rPh>
    <rPh sb="242" eb="243">
      <t>オモ</t>
    </rPh>
    <rPh sb="256" eb="259">
      <t>ケイザイテキ</t>
    </rPh>
    <rPh sb="263" eb="266">
      <t>ゲスイドウ</t>
    </rPh>
    <rPh sb="266" eb="268">
      <t>セツゾク</t>
    </rPh>
    <rPh sb="287" eb="290">
      <t>ゲスイドウ</t>
    </rPh>
    <rPh sb="290" eb="292">
      <t>セツゾク</t>
    </rPh>
    <rPh sb="386" eb="388">
      <t>テイカ</t>
    </rPh>
    <rPh sb="390" eb="392">
      <t>ヨウイン</t>
    </rPh>
    <rPh sb="397" eb="399">
      <t>カシダオレ</t>
    </rPh>
    <rPh sb="399" eb="401">
      <t>ヒキアテ</t>
    </rPh>
    <rPh sb="401" eb="402">
      <t>キン</t>
    </rPh>
    <rPh sb="403" eb="404">
      <t>ゾウ</t>
    </rPh>
    <rPh sb="405" eb="407">
      <t>シホン</t>
    </rPh>
    <rPh sb="407" eb="408">
      <t>ヒ</t>
    </rPh>
    <rPh sb="408" eb="411">
      <t>ヘイジュンカ</t>
    </rPh>
    <rPh sb="411" eb="412">
      <t>サイ</t>
    </rPh>
    <rPh sb="413" eb="415">
      <t>ヘンサイ</t>
    </rPh>
    <rPh sb="415" eb="416">
      <t>ガク</t>
    </rPh>
    <rPh sb="417" eb="419">
      <t>ゾウカ</t>
    </rPh>
    <rPh sb="420" eb="422">
      <t>ヨウイン</t>
    </rPh>
    <rPh sb="457" eb="459">
      <t>キギョウ</t>
    </rPh>
    <rPh sb="459" eb="460">
      <t>サイ</t>
    </rPh>
    <rPh sb="460" eb="461">
      <t>トウ</t>
    </rPh>
    <rPh sb="461" eb="463">
      <t>リソク</t>
    </rPh>
    <rPh sb="484" eb="486">
      <t>ショリ</t>
    </rPh>
    <rPh sb="486" eb="487">
      <t>ヒ</t>
    </rPh>
    <rPh sb="488" eb="490">
      <t>ゲンショウ</t>
    </rPh>
    <phoneticPr fontId="4"/>
  </si>
  <si>
    <t>　下水道管の法定耐用年数は50年と定められております。当市の下水道施設の供用は昭和62年度から開始され、現在は約30年を経過したところですが、今のところ管路網に深刻な老朽化は生じておりません。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rPh sb="47" eb="49">
      <t>カイシ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</si>
</sst>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0.14000000000000001</c:v>
                </c:pt>
                <c:pt idx="1">
                  <c:v>0.92</c:v>
                </c:pt>
                <c:pt idx="2">
                  <c:v>0.91</c:v>
                </c:pt>
                <c:pt idx="3">
                  <c:v>0.9</c:v>
                </c:pt>
                <c:pt idx="4">
                  <c:v>0.2</c:v>
                </c:pt>
              </c:numCache>
            </c:numRef>
          </c:val>
          <c:extLst xmlns:c16r2="http://schemas.microsoft.com/office/drawing/2015/06/chart">
            <c:ext xmlns:c16="http://schemas.microsoft.com/office/drawing/2014/chart" uri="{C3380CC4-5D6E-409C-BE32-E72D297353CC}">
              <c16:uniqueId val="{00000000-8C07-418B-99CD-FBD23CDE5680}"/>
            </c:ext>
          </c:extLst>
        </c:ser>
        <c:dLbls>
          <c:showLegendKey val="0"/>
          <c:showVal val="0"/>
          <c:showCatName val="0"/>
          <c:showSerName val="0"/>
          <c:showPercent val="0"/>
          <c:showBubbleSize val="0"/>
        </c:dLbls>
        <c:gapWidth val="150"/>
        <c:axId val="310720064"/>
        <c:axId val="433056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0.23</c:v>
                </c:pt>
                <c:pt idx="3">
                  <c:v>0.21</c:v>
                </c:pt>
                <c:pt idx="4">
                  <c:v>0.17</c:v>
                </c:pt>
              </c:numCache>
            </c:numRef>
          </c:val>
          <c:smooth val="0"/>
          <c:extLst xmlns:c16r2="http://schemas.microsoft.com/office/drawing/2015/06/chart">
            <c:ext xmlns:c16="http://schemas.microsoft.com/office/drawing/2014/chart" uri="{C3380CC4-5D6E-409C-BE32-E72D297353CC}">
              <c16:uniqueId val="{00000001-8C07-418B-99CD-FBD23CDE5680}"/>
            </c:ext>
          </c:extLst>
        </c:ser>
        <c:dLbls>
          <c:showLegendKey val="0"/>
          <c:showVal val="0"/>
          <c:showCatName val="0"/>
          <c:showSerName val="0"/>
          <c:showPercent val="0"/>
          <c:showBubbleSize val="0"/>
        </c:dLbls>
        <c:marker val="1"/>
        <c:smooth val="0"/>
        <c:axId val="310720064"/>
        <c:axId val="433056056"/>
      </c:lineChart>
      <c:dateAx>
        <c:axId val="310720064"/>
        <c:scaling>
          <c:orientation val="minMax"/>
        </c:scaling>
        <c:delete val="1"/>
        <c:axPos val="b"/>
        <c:numFmt formatCode="&quot;H&quot;yy" sourceLinked="1"/>
        <c:majorTickMark val="none"/>
        <c:minorTickMark val="none"/>
        <c:tickLblPos val="none"/>
        <c:crossAx val="433056056"/>
        <c:crosses val="autoZero"/>
        <c:auto val="1"/>
        <c:lblOffset val="100"/>
        <c:baseTimeUnit val="years"/>
      </c:dateAx>
      <c:valAx>
        <c:axId val="433056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72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12-4544-AB3D-01D6798E7E04}"/>
            </c:ext>
          </c:extLst>
        </c:ser>
        <c:dLbls>
          <c:showLegendKey val="0"/>
          <c:showVal val="0"/>
          <c:showCatName val="0"/>
          <c:showSerName val="0"/>
          <c:showPercent val="0"/>
          <c:showBubbleSize val="0"/>
        </c:dLbls>
        <c:gapWidth val="150"/>
        <c:axId val="433026856"/>
        <c:axId val="316888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58.4</c:v>
                </c:pt>
                <c:pt idx="3">
                  <c:v>58</c:v>
                </c:pt>
                <c:pt idx="4">
                  <c:v>57.42</c:v>
                </c:pt>
              </c:numCache>
            </c:numRef>
          </c:val>
          <c:smooth val="0"/>
          <c:extLst xmlns:c16r2="http://schemas.microsoft.com/office/drawing/2015/06/chart">
            <c:ext xmlns:c16="http://schemas.microsoft.com/office/drawing/2014/chart" uri="{C3380CC4-5D6E-409C-BE32-E72D297353CC}">
              <c16:uniqueId val="{00000001-CB12-4544-AB3D-01D6798E7E04}"/>
            </c:ext>
          </c:extLst>
        </c:ser>
        <c:dLbls>
          <c:showLegendKey val="0"/>
          <c:showVal val="0"/>
          <c:showCatName val="0"/>
          <c:showSerName val="0"/>
          <c:showPercent val="0"/>
          <c:showBubbleSize val="0"/>
        </c:dLbls>
        <c:marker val="1"/>
        <c:smooth val="0"/>
        <c:axId val="433026856"/>
        <c:axId val="316888472"/>
      </c:lineChart>
      <c:dateAx>
        <c:axId val="433026856"/>
        <c:scaling>
          <c:orientation val="minMax"/>
        </c:scaling>
        <c:delete val="1"/>
        <c:axPos val="b"/>
        <c:numFmt formatCode="&quot;H&quot;yy" sourceLinked="1"/>
        <c:majorTickMark val="none"/>
        <c:minorTickMark val="none"/>
        <c:tickLblPos val="none"/>
        <c:crossAx val="316888472"/>
        <c:crosses val="autoZero"/>
        <c:auto val="1"/>
        <c:lblOffset val="100"/>
        <c:baseTimeUnit val="years"/>
      </c:dateAx>
      <c:valAx>
        <c:axId val="316888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026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81.09</c:v>
                </c:pt>
                <c:pt idx="1">
                  <c:v>81.599999999999994</c:v>
                </c:pt>
                <c:pt idx="2">
                  <c:v>83.27</c:v>
                </c:pt>
                <c:pt idx="3">
                  <c:v>84.22</c:v>
                </c:pt>
                <c:pt idx="4">
                  <c:v>85.08</c:v>
                </c:pt>
              </c:numCache>
            </c:numRef>
          </c:val>
          <c:extLst xmlns:c16r2="http://schemas.microsoft.com/office/drawing/2015/06/chart">
            <c:ext xmlns:c16="http://schemas.microsoft.com/office/drawing/2014/chart" uri="{C3380CC4-5D6E-409C-BE32-E72D297353CC}">
              <c16:uniqueId val="{00000000-E9C8-4426-BB3A-5396EDF309EA}"/>
            </c:ext>
          </c:extLst>
        </c:ser>
        <c:dLbls>
          <c:showLegendKey val="0"/>
          <c:showVal val="0"/>
          <c:showCatName val="0"/>
          <c:showSerName val="0"/>
          <c:showPercent val="0"/>
          <c:showBubbleSize val="0"/>
        </c:dLbls>
        <c:gapWidth val="150"/>
        <c:axId val="182026992"/>
        <c:axId val="182027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89.68</c:v>
                </c:pt>
                <c:pt idx="3">
                  <c:v>89.79</c:v>
                </c:pt>
                <c:pt idx="4">
                  <c:v>90.42</c:v>
                </c:pt>
              </c:numCache>
            </c:numRef>
          </c:val>
          <c:smooth val="0"/>
          <c:extLst xmlns:c16r2="http://schemas.microsoft.com/office/drawing/2015/06/chart">
            <c:ext xmlns:c16="http://schemas.microsoft.com/office/drawing/2014/chart" uri="{C3380CC4-5D6E-409C-BE32-E72D297353CC}">
              <c16:uniqueId val="{00000001-E9C8-4426-BB3A-5396EDF309EA}"/>
            </c:ext>
          </c:extLst>
        </c:ser>
        <c:dLbls>
          <c:showLegendKey val="0"/>
          <c:showVal val="0"/>
          <c:showCatName val="0"/>
          <c:showSerName val="0"/>
          <c:showPercent val="0"/>
          <c:showBubbleSize val="0"/>
        </c:dLbls>
        <c:marker val="1"/>
        <c:smooth val="0"/>
        <c:axId val="182026992"/>
        <c:axId val="182027384"/>
      </c:lineChart>
      <c:dateAx>
        <c:axId val="182026992"/>
        <c:scaling>
          <c:orientation val="minMax"/>
        </c:scaling>
        <c:delete val="1"/>
        <c:axPos val="b"/>
        <c:numFmt formatCode="&quot;H&quot;yy" sourceLinked="1"/>
        <c:majorTickMark val="none"/>
        <c:minorTickMark val="none"/>
        <c:tickLblPos val="none"/>
        <c:crossAx val="182027384"/>
        <c:crosses val="autoZero"/>
        <c:auto val="1"/>
        <c:lblOffset val="100"/>
        <c:baseTimeUnit val="years"/>
      </c:dateAx>
      <c:valAx>
        <c:axId val="182027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02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99.81</c:v>
                </c:pt>
                <c:pt idx="1">
                  <c:v>104.23</c:v>
                </c:pt>
                <c:pt idx="2">
                  <c:v>100.81</c:v>
                </c:pt>
                <c:pt idx="3">
                  <c:v>102.03</c:v>
                </c:pt>
                <c:pt idx="4">
                  <c:v>101.45</c:v>
                </c:pt>
              </c:numCache>
            </c:numRef>
          </c:val>
          <c:extLst xmlns:c16r2="http://schemas.microsoft.com/office/drawing/2015/06/chart">
            <c:ext xmlns:c16="http://schemas.microsoft.com/office/drawing/2014/chart" uri="{C3380CC4-5D6E-409C-BE32-E72D297353CC}">
              <c16:uniqueId val="{00000000-D254-408C-A9B1-369EAB396C8C}"/>
            </c:ext>
          </c:extLst>
        </c:ser>
        <c:dLbls>
          <c:showLegendKey val="0"/>
          <c:showVal val="0"/>
          <c:showCatName val="0"/>
          <c:showSerName val="0"/>
          <c:showPercent val="0"/>
          <c:showBubbleSize val="0"/>
        </c:dLbls>
        <c:gapWidth val="150"/>
        <c:axId val="302687840"/>
        <c:axId val="302688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109.12</c:v>
                </c:pt>
                <c:pt idx="1">
                  <c:v>106.85</c:v>
                </c:pt>
                <c:pt idx="2">
                  <c:v>105.53</c:v>
                </c:pt>
                <c:pt idx="3">
                  <c:v>105.06</c:v>
                </c:pt>
                <c:pt idx="4">
                  <c:v>106.81</c:v>
                </c:pt>
              </c:numCache>
            </c:numRef>
          </c:val>
          <c:smooth val="0"/>
          <c:extLst xmlns:c16r2="http://schemas.microsoft.com/office/drawing/2015/06/chart">
            <c:ext xmlns:c16="http://schemas.microsoft.com/office/drawing/2014/chart" uri="{C3380CC4-5D6E-409C-BE32-E72D297353CC}">
              <c16:uniqueId val="{00000001-D254-408C-A9B1-369EAB396C8C}"/>
            </c:ext>
          </c:extLst>
        </c:ser>
        <c:dLbls>
          <c:showLegendKey val="0"/>
          <c:showVal val="0"/>
          <c:showCatName val="0"/>
          <c:showSerName val="0"/>
          <c:showPercent val="0"/>
          <c:showBubbleSize val="0"/>
        </c:dLbls>
        <c:marker val="1"/>
        <c:smooth val="0"/>
        <c:axId val="302687840"/>
        <c:axId val="302688232"/>
      </c:lineChart>
      <c:dateAx>
        <c:axId val="302687840"/>
        <c:scaling>
          <c:orientation val="minMax"/>
        </c:scaling>
        <c:delete val="1"/>
        <c:axPos val="b"/>
        <c:numFmt formatCode="&quot;H&quot;yy" sourceLinked="1"/>
        <c:majorTickMark val="none"/>
        <c:minorTickMark val="none"/>
        <c:tickLblPos val="none"/>
        <c:crossAx val="302688232"/>
        <c:crosses val="autoZero"/>
        <c:auto val="1"/>
        <c:lblOffset val="100"/>
        <c:baseTimeUnit val="years"/>
      </c:dateAx>
      <c:valAx>
        <c:axId val="302688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26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18.489999999999998</c:v>
                </c:pt>
                <c:pt idx="1">
                  <c:v>20.6</c:v>
                </c:pt>
                <c:pt idx="2">
                  <c:v>22.57</c:v>
                </c:pt>
                <c:pt idx="3">
                  <c:v>24.53</c:v>
                </c:pt>
                <c:pt idx="4">
                  <c:v>36.19</c:v>
                </c:pt>
              </c:numCache>
            </c:numRef>
          </c:val>
          <c:extLst xmlns:c16r2="http://schemas.microsoft.com/office/drawing/2015/06/chart">
            <c:ext xmlns:c16="http://schemas.microsoft.com/office/drawing/2014/chart" uri="{C3380CC4-5D6E-409C-BE32-E72D297353CC}">
              <c16:uniqueId val="{00000000-50C3-426E-A89E-2FB3B2ED9267}"/>
            </c:ext>
          </c:extLst>
        </c:ser>
        <c:dLbls>
          <c:showLegendKey val="0"/>
          <c:showVal val="0"/>
          <c:showCatName val="0"/>
          <c:showSerName val="0"/>
          <c:showPercent val="0"/>
          <c:showBubbleSize val="0"/>
        </c:dLbls>
        <c:gapWidth val="150"/>
        <c:axId val="433013392"/>
        <c:axId val="433013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23.95</c:v>
                </c:pt>
                <c:pt idx="1">
                  <c:v>21.09</c:v>
                </c:pt>
                <c:pt idx="2">
                  <c:v>29.5</c:v>
                </c:pt>
                <c:pt idx="3">
                  <c:v>30.6</c:v>
                </c:pt>
                <c:pt idx="4">
                  <c:v>29.23</c:v>
                </c:pt>
              </c:numCache>
            </c:numRef>
          </c:val>
          <c:smooth val="0"/>
          <c:extLst xmlns:c16r2="http://schemas.microsoft.com/office/drawing/2015/06/chart">
            <c:ext xmlns:c16="http://schemas.microsoft.com/office/drawing/2014/chart" uri="{C3380CC4-5D6E-409C-BE32-E72D297353CC}">
              <c16:uniqueId val="{00000001-50C3-426E-A89E-2FB3B2ED9267}"/>
            </c:ext>
          </c:extLst>
        </c:ser>
        <c:dLbls>
          <c:showLegendKey val="0"/>
          <c:showVal val="0"/>
          <c:showCatName val="0"/>
          <c:showSerName val="0"/>
          <c:showPercent val="0"/>
          <c:showBubbleSize val="0"/>
        </c:dLbls>
        <c:marker val="1"/>
        <c:smooth val="0"/>
        <c:axId val="433013392"/>
        <c:axId val="433013784"/>
      </c:lineChart>
      <c:dateAx>
        <c:axId val="433013392"/>
        <c:scaling>
          <c:orientation val="minMax"/>
        </c:scaling>
        <c:delete val="1"/>
        <c:axPos val="b"/>
        <c:numFmt formatCode="&quot;H&quot;yy" sourceLinked="1"/>
        <c:majorTickMark val="none"/>
        <c:minorTickMark val="none"/>
        <c:tickLblPos val="none"/>
        <c:crossAx val="433013784"/>
        <c:crosses val="autoZero"/>
        <c:auto val="1"/>
        <c:lblOffset val="100"/>
        <c:baseTimeUnit val="years"/>
      </c:dateAx>
      <c:valAx>
        <c:axId val="433013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01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AFA-4446-83BB-7D40C3F34685}"/>
            </c:ext>
          </c:extLst>
        </c:ser>
        <c:dLbls>
          <c:showLegendKey val="0"/>
          <c:showVal val="0"/>
          <c:showCatName val="0"/>
          <c:showSerName val="0"/>
          <c:showPercent val="0"/>
          <c:showBubbleSize val="0"/>
        </c:dLbls>
        <c:gapWidth val="150"/>
        <c:axId val="433027248"/>
        <c:axId val="317034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1.92</c:v>
                </c:pt>
                <c:pt idx="3" formatCode="#,##0.00;&quot;△&quot;#,##0.00;&quot;-&quot;">
                  <c:v>1.83</c:v>
                </c:pt>
                <c:pt idx="4" formatCode="#,##0.00;&quot;△&quot;#,##0.00;&quot;-&quot;">
                  <c:v>1.37</c:v>
                </c:pt>
              </c:numCache>
            </c:numRef>
          </c:val>
          <c:smooth val="0"/>
          <c:extLst xmlns:c16r2="http://schemas.microsoft.com/office/drawing/2015/06/chart">
            <c:ext xmlns:c16="http://schemas.microsoft.com/office/drawing/2014/chart" uri="{C3380CC4-5D6E-409C-BE32-E72D297353CC}">
              <c16:uniqueId val="{00000001-4AFA-4446-83BB-7D40C3F34685}"/>
            </c:ext>
          </c:extLst>
        </c:ser>
        <c:dLbls>
          <c:showLegendKey val="0"/>
          <c:showVal val="0"/>
          <c:showCatName val="0"/>
          <c:showSerName val="0"/>
          <c:showPercent val="0"/>
          <c:showBubbleSize val="0"/>
        </c:dLbls>
        <c:marker val="1"/>
        <c:smooth val="0"/>
        <c:axId val="433027248"/>
        <c:axId val="317034584"/>
      </c:lineChart>
      <c:dateAx>
        <c:axId val="433027248"/>
        <c:scaling>
          <c:orientation val="minMax"/>
        </c:scaling>
        <c:delete val="1"/>
        <c:axPos val="b"/>
        <c:numFmt formatCode="&quot;H&quot;yy" sourceLinked="1"/>
        <c:majorTickMark val="none"/>
        <c:minorTickMark val="none"/>
        <c:tickLblPos val="none"/>
        <c:crossAx val="317034584"/>
        <c:crosses val="autoZero"/>
        <c:auto val="1"/>
        <c:lblOffset val="100"/>
        <c:baseTimeUnit val="years"/>
      </c:dateAx>
      <c:valAx>
        <c:axId val="317034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02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E0C-4B49-85D1-C67A6CC6B6BA}"/>
            </c:ext>
          </c:extLst>
        </c:ser>
        <c:dLbls>
          <c:showLegendKey val="0"/>
          <c:showVal val="0"/>
          <c:showCatName val="0"/>
          <c:showSerName val="0"/>
          <c:showPercent val="0"/>
          <c:showBubbleSize val="0"/>
        </c:dLbls>
        <c:gapWidth val="150"/>
        <c:axId val="317035760"/>
        <c:axId val="317036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116.49</c:v>
                </c:pt>
                <c:pt idx="1">
                  <c:v>92.92</c:v>
                </c:pt>
                <c:pt idx="2">
                  <c:v>39.08</c:v>
                </c:pt>
                <c:pt idx="3">
                  <c:v>41.56</c:v>
                </c:pt>
                <c:pt idx="4">
                  <c:v>34.4</c:v>
                </c:pt>
              </c:numCache>
            </c:numRef>
          </c:val>
          <c:smooth val="0"/>
          <c:extLst xmlns:c16r2="http://schemas.microsoft.com/office/drawing/2015/06/chart">
            <c:ext xmlns:c16="http://schemas.microsoft.com/office/drawing/2014/chart" uri="{C3380CC4-5D6E-409C-BE32-E72D297353CC}">
              <c16:uniqueId val="{00000001-7E0C-4B49-85D1-C67A6CC6B6BA}"/>
            </c:ext>
          </c:extLst>
        </c:ser>
        <c:dLbls>
          <c:showLegendKey val="0"/>
          <c:showVal val="0"/>
          <c:showCatName val="0"/>
          <c:showSerName val="0"/>
          <c:showPercent val="0"/>
          <c:showBubbleSize val="0"/>
        </c:dLbls>
        <c:marker val="1"/>
        <c:smooth val="0"/>
        <c:axId val="317035760"/>
        <c:axId val="317036152"/>
      </c:lineChart>
      <c:dateAx>
        <c:axId val="317035760"/>
        <c:scaling>
          <c:orientation val="minMax"/>
        </c:scaling>
        <c:delete val="1"/>
        <c:axPos val="b"/>
        <c:numFmt formatCode="&quot;H&quot;yy" sourceLinked="1"/>
        <c:majorTickMark val="none"/>
        <c:minorTickMark val="none"/>
        <c:tickLblPos val="none"/>
        <c:crossAx val="317036152"/>
        <c:crosses val="autoZero"/>
        <c:auto val="1"/>
        <c:lblOffset val="100"/>
        <c:baseTimeUnit val="years"/>
      </c:dateAx>
      <c:valAx>
        <c:axId val="317036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03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27.7</c:v>
                </c:pt>
                <c:pt idx="1">
                  <c:v>31.55</c:v>
                </c:pt>
                <c:pt idx="2">
                  <c:v>45.24</c:v>
                </c:pt>
                <c:pt idx="3">
                  <c:v>49.16</c:v>
                </c:pt>
                <c:pt idx="4">
                  <c:v>35.450000000000003</c:v>
                </c:pt>
              </c:numCache>
            </c:numRef>
          </c:val>
          <c:extLst xmlns:c16r2="http://schemas.microsoft.com/office/drawing/2015/06/chart">
            <c:ext xmlns:c16="http://schemas.microsoft.com/office/drawing/2014/chart" uri="{C3380CC4-5D6E-409C-BE32-E72D297353CC}">
              <c16:uniqueId val="{00000000-285B-4B1E-908B-F815B97E7A05}"/>
            </c:ext>
          </c:extLst>
        </c:ser>
        <c:dLbls>
          <c:showLegendKey val="0"/>
          <c:showVal val="0"/>
          <c:showCatName val="0"/>
          <c:showSerName val="0"/>
          <c:showPercent val="0"/>
          <c:showBubbleSize val="0"/>
        </c:dLbls>
        <c:gapWidth val="150"/>
        <c:axId val="433026464"/>
        <c:axId val="433026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44.37</c:v>
                </c:pt>
                <c:pt idx="1">
                  <c:v>50.66</c:v>
                </c:pt>
                <c:pt idx="2">
                  <c:v>81.33</c:v>
                </c:pt>
                <c:pt idx="3">
                  <c:v>80.81</c:v>
                </c:pt>
                <c:pt idx="4">
                  <c:v>68.17</c:v>
                </c:pt>
              </c:numCache>
            </c:numRef>
          </c:val>
          <c:smooth val="0"/>
          <c:extLst xmlns:c16r2="http://schemas.microsoft.com/office/drawing/2015/06/chart">
            <c:ext xmlns:c16="http://schemas.microsoft.com/office/drawing/2014/chart" uri="{C3380CC4-5D6E-409C-BE32-E72D297353CC}">
              <c16:uniqueId val="{00000001-285B-4B1E-908B-F815B97E7A05}"/>
            </c:ext>
          </c:extLst>
        </c:ser>
        <c:dLbls>
          <c:showLegendKey val="0"/>
          <c:showVal val="0"/>
          <c:showCatName val="0"/>
          <c:showSerName val="0"/>
          <c:showPercent val="0"/>
          <c:showBubbleSize val="0"/>
        </c:dLbls>
        <c:marker val="1"/>
        <c:smooth val="0"/>
        <c:axId val="433026464"/>
        <c:axId val="433026072"/>
      </c:lineChart>
      <c:dateAx>
        <c:axId val="433026464"/>
        <c:scaling>
          <c:orientation val="minMax"/>
        </c:scaling>
        <c:delete val="1"/>
        <c:axPos val="b"/>
        <c:numFmt formatCode="&quot;H&quot;yy" sourceLinked="1"/>
        <c:majorTickMark val="none"/>
        <c:minorTickMark val="none"/>
        <c:tickLblPos val="none"/>
        <c:crossAx val="433026072"/>
        <c:crosses val="autoZero"/>
        <c:auto val="1"/>
        <c:lblOffset val="100"/>
        <c:baseTimeUnit val="years"/>
      </c:dateAx>
      <c:valAx>
        <c:axId val="433026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302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2456.83</c:v>
                </c:pt>
                <c:pt idx="1">
                  <c:v>2300.81</c:v>
                </c:pt>
                <c:pt idx="2">
                  <c:v>2131.41</c:v>
                </c:pt>
                <c:pt idx="3">
                  <c:v>2039.92</c:v>
                </c:pt>
                <c:pt idx="4">
                  <c:v>1919.06</c:v>
                </c:pt>
              </c:numCache>
            </c:numRef>
          </c:val>
          <c:extLst xmlns:c16r2="http://schemas.microsoft.com/office/drawing/2015/06/chart">
            <c:ext xmlns:c16="http://schemas.microsoft.com/office/drawing/2014/chart" uri="{C3380CC4-5D6E-409C-BE32-E72D297353CC}">
              <c16:uniqueId val="{00000000-9582-4C77-AE06-C5CD768B09F0}"/>
            </c:ext>
          </c:extLst>
        </c:ser>
        <c:dLbls>
          <c:showLegendKey val="0"/>
          <c:showVal val="0"/>
          <c:showCatName val="0"/>
          <c:showSerName val="0"/>
          <c:showPercent val="0"/>
          <c:showBubbleSize val="0"/>
        </c:dLbls>
        <c:gapWidth val="150"/>
        <c:axId val="311047104"/>
        <c:axId val="311047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799.11</c:v>
                </c:pt>
                <c:pt idx="3">
                  <c:v>768.62</c:v>
                </c:pt>
                <c:pt idx="4">
                  <c:v>789.44</c:v>
                </c:pt>
              </c:numCache>
            </c:numRef>
          </c:val>
          <c:smooth val="0"/>
          <c:extLst xmlns:c16r2="http://schemas.microsoft.com/office/drawing/2015/06/chart">
            <c:ext xmlns:c16="http://schemas.microsoft.com/office/drawing/2014/chart" uri="{C3380CC4-5D6E-409C-BE32-E72D297353CC}">
              <c16:uniqueId val="{00000001-9582-4C77-AE06-C5CD768B09F0}"/>
            </c:ext>
          </c:extLst>
        </c:ser>
        <c:dLbls>
          <c:showLegendKey val="0"/>
          <c:showVal val="0"/>
          <c:showCatName val="0"/>
          <c:showSerName val="0"/>
          <c:showPercent val="0"/>
          <c:showBubbleSize val="0"/>
        </c:dLbls>
        <c:marker val="1"/>
        <c:smooth val="0"/>
        <c:axId val="311047104"/>
        <c:axId val="311047496"/>
      </c:lineChart>
      <c:dateAx>
        <c:axId val="311047104"/>
        <c:scaling>
          <c:orientation val="minMax"/>
        </c:scaling>
        <c:delete val="1"/>
        <c:axPos val="b"/>
        <c:numFmt formatCode="&quot;H&quot;yy" sourceLinked="1"/>
        <c:majorTickMark val="none"/>
        <c:minorTickMark val="none"/>
        <c:tickLblPos val="none"/>
        <c:crossAx val="311047496"/>
        <c:crosses val="autoZero"/>
        <c:auto val="1"/>
        <c:lblOffset val="100"/>
        <c:baseTimeUnit val="years"/>
      </c:dateAx>
      <c:valAx>
        <c:axId val="311047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04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99.85</c:v>
                </c:pt>
                <c:pt idx="1">
                  <c:v>99.87</c:v>
                </c:pt>
                <c:pt idx="2">
                  <c:v>100</c:v>
                </c:pt>
                <c:pt idx="3">
                  <c:v>85.15</c:v>
                </c:pt>
                <c:pt idx="4">
                  <c:v>87.85</c:v>
                </c:pt>
              </c:numCache>
            </c:numRef>
          </c:val>
          <c:extLst xmlns:c16r2="http://schemas.microsoft.com/office/drawing/2015/06/chart">
            <c:ext xmlns:c16="http://schemas.microsoft.com/office/drawing/2014/chart" uri="{C3380CC4-5D6E-409C-BE32-E72D297353CC}">
              <c16:uniqueId val="{00000000-BBC3-4175-A65E-51F805BF2A70}"/>
            </c:ext>
          </c:extLst>
        </c:ser>
        <c:dLbls>
          <c:showLegendKey val="0"/>
          <c:showVal val="0"/>
          <c:showCatName val="0"/>
          <c:showSerName val="0"/>
          <c:showPercent val="0"/>
          <c:showBubbleSize val="0"/>
        </c:dLbls>
        <c:gapWidth val="150"/>
        <c:axId val="312981024"/>
        <c:axId val="312981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87.69</c:v>
                </c:pt>
                <c:pt idx="3">
                  <c:v>88.06</c:v>
                </c:pt>
                <c:pt idx="4">
                  <c:v>87.29</c:v>
                </c:pt>
              </c:numCache>
            </c:numRef>
          </c:val>
          <c:smooth val="0"/>
          <c:extLst xmlns:c16r2="http://schemas.microsoft.com/office/drawing/2015/06/chart">
            <c:ext xmlns:c16="http://schemas.microsoft.com/office/drawing/2014/chart" uri="{C3380CC4-5D6E-409C-BE32-E72D297353CC}">
              <c16:uniqueId val="{00000001-BBC3-4175-A65E-51F805BF2A70}"/>
            </c:ext>
          </c:extLst>
        </c:ser>
        <c:dLbls>
          <c:showLegendKey val="0"/>
          <c:showVal val="0"/>
          <c:showCatName val="0"/>
          <c:showSerName val="0"/>
          <c:showPercent val="0"/>
          <c:showBubbleSize val="0"/>
        </c:dLbls>
        <c:marker val="1"/>
        <c:smooth val="0"/>
        <c:axId val="312981024"/>
        <c:axId val="312981416"/>
      </c:lineChart>
      <c:dateAx>
        <c:axId val="312981024"/>
        <c:scaling>
          <c:orientation val="minMax"/>
        </c:scaling>
        <c:delete val="1"/>
        <c:axPos val="b"/>
        <c:numFmt formatCode="&quot;H&quot;yy" sourceLinked="1"/>
        <c:majorTickMark val="none"/>
        <c:minorTickMark val="none"/>
        <c:tickLblPos val="none"/>
        <c:crossAx val="312981416"/>
        <c:crosses val="autoZero"/>
        <c:auto val="1"/>
        <c:lblOffset val="100"/>
        <c:baseTimeUnit val="years"/>
      </c:dateAx>
      <c:valAx>
        <c:axId val="312981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98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156.49</c:v>
                </c:pt>
                <c:pt idx="1">
                  <c:v>157.35</c:v>
                </c:pt>
                <c:pt idx="2">
                  <c:v>155.33000000000001</c:v>
                </c:pt>
                <c:pt idx="3">
                  <c:v>186.08</c:v>
                </c:pt>
                <c:pt idx="4">
                  <c:v>180</c:v>
                </c:pt>
              </c:numCache>
            </c:numRef>
          </c:val>
          <c:extLst xmlns:c16r2="http://schemas.microsoft.com/office/drawing/2015/06/chart">
            <c:ext xmlns:c16="http://schemas.microsoft.com/office/drawing/2014/chart" uri="{C3380CC4-5D6E-409C-BE32-E72D297353CC}">
              <c16:uniqueId val="{00000000-1E96-4E0C-996D-F60C2B37EDBA}"/>
            </c:ext>
          </c:extLst>
        </c:ser>
        <c:dLbls>
          <c:showLegendKey val="0"/>
          <c:showVal val="0"/>
          <c:showCatName val="0"/>
          <c:showSerName val="0"/>
          <c:showPercent val="0"/>
          <c:showBubbleSize val="0"/>
        </c:dLbls>
        <c:gapWidth val="150"/>
        <c:axId val="316886904"/>
        <c:axId val="316887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180.07</c:v>
                </c:pt>
                <c:pt idx="3">
                  <c:v>179.32</c:v>
                </c:pt>
                <c:pt idx="4">
                  <c:v>176.67</c:v>
                </c:pt>
              </c:numCache>
            </c:numRef>
          </c:val>
          <c:smooth val="0"/>
          <c:extLst xmlns:c16r2="http://schemas.microsoft.com/office/drawing/2015/06/chart">
            <c:ext xmlns:c16="http://schemas.microsoft.com/office/drawing/2014/chart" uri="{C3380CC4-5D6E-409C-BE32-E72D297353CC}">
              <c16:uniqueId val="{00000001-1E96-4E0C-996D-F60C2B37EDBA}"/>
            </c:ext>
          </c:extLst>
        </c:ser>
        <c:dLbls>
          <c:showLegendKey val="0"/>
          <c:showVal val="0"/>
          <c:showCatName val="0"/>
          <c:showSerName val="0"/>
          <c:showPercent val="0"/>
          <c:showBubbleSize val="0"/>
        </c:dLbls>
        <c:marker val="1"/>
        <c:smooth val="0"/>
        <c:axId val="316886904"/>
        <c:axId val="316887296"/>
      </c:lineChart>
      <c:dateAx>
        <c:axId val="316886904"/>
        <c:scaling>
          <c:orientation val="minMax"/>
        </c:scaling>
        <c:delete val="1"/>
        <c:axPos val="b"/>
        <c:numFmt formatCode="&quot;H&quot;yy" sourceLinked="1"/>
        <c:majorTickMark val="none"/>
        <c:minorTickMark val="none"/>
        <c:tickLblPos val="none"/>
        <c:crossAx val="316887296"/>
        <c:crosses val="autoZero"/>
        <c:auto val="1"/>
        <c:lblOffset val="100"/>
        <c:baseTimeUnit val="years"/>
      </c:dateAx>
      <c:valAx>
        <c:axId val="31688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86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37" zoomScaleNormal="100" workbookViewId="0">
      <selection activeCell="B60" sqref="B60:BJ6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南陽市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31150</v>
      </c>
      <c r="AM8" s="51"/>
      <c r="AN8" s="51"/>
      <c r="AO8" s="51"/>
      <c r="AP8" s="51"/>
      <c r="AQ8" s="51"/>
      <c r="AR8" s="51"/>
      <c r="AS8" s="51"/>
      <c r="AT8" s="46">
        <f>データ!T6</f>
        <v>160.52000000000001</v>
      </c>
      <c r="AU8" s="46"/>
      <c r="AV8" s="46"/>
      <c r="AW8" s="46"/>
      <c r="AX8" s="46"/>
      <c r="AY8" s="46"/>
      <c r="AZ8" s="46"/>
      <c r="BA8" s="46"/>
      <c r="BB8" s="46">
        <f>データ!U6</f>
        <v>194.06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52.87</v>
      </c>
      <c r="J10" s="46"/>
      <c r="K10" s="46"/>
      <c r="L10" s="46"/>
      <c r="M10" s="46"/>
      <c r="N10" s="46"/>
      <c r="O10" s="46"/>
      <c r="P10" s="46">
        <f>データ!P6</f>
        <v>65.89</v>
      </c>
      <c r="Q10" s="46"/>
      <c r="R10" s="46"/>
      <c r="S10" s="46"/>
      <c r="T10" s="46"/>
      <c r="U10" s="46"/>
      <c r="V10" s="46"/>
      <c r="W10" s="46">
        <f>データ!Q6</f>
        <v>90.27</v>
      </c>
      <c r="X10" s="46"/>
      <c r="Y10" s="46"/>
      <c r="Z10" s="46"/>
      <c r="AA10" s="46"/>
      <c r="AB10" s="46"/>
      <c r="AC10" s="46"/>
      <c r="AD10" s="51">
        <f>データ!R6</f>
        <v>3740</v>
      </c>
      <c r="AE10" s="51"/>
      <c r="AF10" s="51"/>
      <c r="AG10" s="51"/>
      <c r="AH10" s="51"/>
      <c r="AI10" s="51"/>
      <c r="AJ10" s="51"/>
      <c r="AK10" s="2"/>
      <c r="AL10" s="51">
        <f>データ!V6</f>
        <v>20426</v>
      </c>
      <c r="AM10" s="51"/>
      <c r="AN10" s="51"/>
      <c r="AO10" s="51"/>
      <c r="AP10" s="51"/>
      <c r="AQ10" s="51"/>
      <c r="AR10" s="51"/>
      <c r="AS10" s="51"/>
      <c r="AT10" s="46">
        <f>データ!W6</f>
        <v>7.26</v>
      </c>
      <c r="AU10" s="46"/>
      <c r="AV10" s="46"/>
      <c r="AW10" s="46"/>
      <c r="AX10" s="46"/>
      <c r="AY10" s="46"/>
      <c r="AZ10" s="46"/>
      <c r="BA10" s="46"/>
      <c r="BB10" s="46">
        <f>データ!X6</f>
        <v>2813.5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tKFZq90vrfWFS3JgXjK7DfDpE9ds7K/mV99U0ItgWx1P//VdbOBa9RBrwLpK33Z3fgDeSRA0YBocqqGgbQe9vQ==" saltValue="Jzcr1KYnlWKwHQC7M33Me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62138</v>
      </c>
      <c r="D6" s="33">
        <f t="shared" si="3"/>
        <v>46</v>
      </c>
      <c r="E6" s="33">
        <f t="shared" si="3"/>
        <v>17</v>
      </c>
      <c r="F6" s="33">
        <f t="shared" si="3"/>
        <v>1</v>
      </c>
      <c r="G6" s="33">
        <f t="shared" si="3"/>
        <v>0</v>
      </c>
      <c r="H6" s="33" t="str">
        <f t="shared" si="3"/>
        <v>山形県　南陽市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52.87</v>
      </c>
      <c r="P6" s="34">
        <f t="shared" si="3"/>
        <v>65.89</v>
      </c>
      <c r="Q6" s="34">
        <f t="shared" si="3"/>
        <v>90.27</v>
      </c>
      <c r="R6" s="34">
        <f t="shared" si="3"/>
        <v>3740</v>
      </c>
      <c r="S6" s="34">
        <f t="shared" si="3"/>
        <v>31150</v>
      </c>
      <c r="T6" s="34">
        <f t="shared" si="3"/>
        <v>160.52000000000001</v>
      </c>
      <c r="U6" s="34">
        <f t="shared" si="3"/>
        <v>194.06</v>
      </c>
      <c r="V6" s="34">
        <f t="shared" si="3"/>
        <v>20426</v>
      </c>
      <c r="W6" s="34">
        <f t="shared" si="3"/>
        <v>7.26</v>
      </c>
      <c r="X6" s="34">
        <f t="shared" si="3"/>
        <v>2813.5</v>
      </c>
      <c r="Y6" s="35">
        <f>IF(Y7="",NA(),Y7)</f>
        <v>99.81</v>
      </c>
      <c r="Z6" s="35">
        <f t="shared" ref="Z6:AH6" si="4">IF(Z7="",NA(),Z7)</f>
        <v>104.23</v>
      </c>
      <c r="AA6" s="35">
        <f t="shared" si="4"/>
        <v>100.81</v>
      </c>
      <c r="AB6" s="35">
        <f t="shared" si="4"/>
        <v>102.03</v>
      </c>
      <c r="AC6" s="35">
        <f t="shared" si="4"/>
        <v>101.45</v>
      </c>
      <c r="AD6" s="35">
        <f t="shared" si="4"/>
        <v>109.12</v>
      </c>
      <c r="AE6" s="35">
        <f t="shared" si="4"/>
        <v>106.85</v>
      </c>
      <c r="AF6" s="35">
        <f t="shared" si="4"/>
        <v>105.53</v>
      </c>
      <c r="AG6" s="35">
        <f t="shared" si="4"/>
        <v>105.06</v>
      </c>
      <c r="AH6" s="35">
        <f t="shared" si="4"/>
        <v>106.81</v>
      </c>
      <c r="AI6" s="34" t="str">
        <f>IF(AI7="","",IF(AI7="-","【-】","【"&amp;SUBSTITUTE(TEXT(AI7,"#,##0.00"),"-","△")&amp;"】"))</f>
        <v>【108.07】</v>
      </c>
      <c r="AJ6" s="34">
        <f>IF(AJ7="",NA(),AJ7)</f>
        <v>0</v>
      </c>
      <c r="AK6" s="34">
        <f t="shared" ref="AK6:AS6" si="5">IF(AK7="",NA(),AK7)</f>
        <v>0</v>
      </c>
      <c r="AL6" s="34">
        <f t="shared" si="5"/>
        <v>0</v>
      </c>
      <c r="AM6" s="34">
        <f t="shared" si="5"/>
        <v>0</v>
      </c>
      <c r="AN6" s="34">
        <f t="shared" si="5"/>
        <v>0</v>
      </c>
      <c r="AO6" s="35">
        <f t="shared" si="5"/>
        <v>116.49</v>
      </c>
      <c r="AP6" s="35">
        <f t="shared" si="5"/>
        <v>92.92</v>
      </c>
      <c r="AQ6" s="35">
        <f t="shared" si="5"/>
        <v>39.08</v>
      </c>
      <c r="AR6" s="35">
        <f t="shared" si="5"/>
        <v>41.56</v>
      </c>
      <c r="AS6" s="35">
        <f t="shared" si="5"/>
        <v>34.4</v>
      </c>
      <c r="AT6" s="34" t="str">
        <f>IF(AT7="","",IF(AT7="-","【-】","【"&amp;SUBSTITUTE(TEXT(AT7,"#,##0.00"),"-","△")&amp;"】"))</f>
        <v>【3.09】</v>
      </c>
      <c r="AU6" s="35">
        <f>IF(AU7="",NA(),AU7)</f>
        <v>27.7</v>
      </c>
      <c r="AV6" s="35">
        <f t="shared" ref="AV6:BD6" si="6">IF(AV7="",NA(),AV7)</f>
        <v>31.55</v>
      </c>
      <c r="AW6" s="35">
        <f t="shared" si="6"/>
        <v>45.24</v>
      </c>
      <c r="AX6" s="35">
        <f t="shared" si="6"/>
        <v>49.16</v>
      </c>
      <c r="AY6" s="35">
        <f t="shared" si="6"/>
        <v>35.450000000000003</v>
      </c>
      <c r="AZ6" s="35">
        <f t="shared" si="6"/>
        <v>44.37</v>
      </c>
      <c r="BA6" s="35">
        <f t="shared" si="6"/>
        <v>50.66</v>
      </c>
      <c r="BB6" s="35">
        <f t="shared" si="6"/>
        <v>81.33</v>
      </c>
      <c r="BC6" s="35">
        <f t="shared" si="6"/>
        <v>80.81</v>
      </c>
      <c r="BD6" s="35">
        <f t="shared" si="6"/>
        <v>68.17</v>
      </c>
      <c r="BE6" s="34" t="str">
        <f>IF(BE7="","",IF(BE7="-","【-】","【"&amp;SUBSTITUTE(TEXT(BE7,"#,##0.00"),"-","△")&amp;"】"))</f>
        <v>【69.54】</v>
      </c>
      <c r="BF6" s="35">
        <f>IF(BF7="",NA(),BF7)</f>
        <v>2456.83</v>
      </c>
      <c r="BG6" s="35">
        <f t="shared" ref="BG6:BO6" si="7">IF(BG7="",NA(),BG7)</f>
        <v>2300.81</v>
      </c>
      <c r="BH6" s="35">
        <f t="shared" si="7"/>
        <v>2131.41</v>
      </c>
      <c r="BI6" s="35">
        <f t="shared" si="7"/>
        <v>2039.92</v>
      </c>
      <c r="BJ6" s="35">
        <f t="shared" si="7"/>
        <v>1919.06</v>
      </c>
      <c r="BK6" s="35">
        <f t="shared" si="7"/>
        <v>1118.56</v>
      </c>
      <c r="BL6" s="35">
        <f t="shared" si="7"/>
        <v>1111.31</v>
      </c>
      <c r="BM6" s="35">
        <f t="shared" si="7"/>
        <v>799.11</v>
      </c>
      <c r="BN6" s="35">
        <f t="shared" si="7"/>
        <v>768.62</v>
      </c>
      <c r="BO6" s="35">
        <f t="shared" si="7"/>
        <v>789.44</v>
      </c>
      <c r="BP6" s="34" t="str">
        <f>IF(BP7="","",IF(BP7="-","【-】","【"&amp;SUBSTITUTE(TEXT(BP7,"#,##0.00"),"-","△")&amp;"】"))</f>
        <v>【682.51】</v>
      </c>
      <c r="BQ6" s="35">
        <f>IF(BQ7="",NA(),BQ7)</f>
        <v>99.85</v>
      </c>
      <c r="BR6" s="35">
        <f t="shared" ref="BR6:BZ6" si="8">IF(BR7="",NA(),BR7)</f>
        <v>99.87</v>
      </c>
      <c r="BS6" s="35">
        <f t="shared" si="8"/>
        <v>100</v>
      </c>
      <c r="BT6" s="35">
        <f t="shared" si="8"/>
        <v>85.15</v>
      </c>
      <c r="BU6" s="35">
        <f t="shared" si="8"/>
        <v>87.85</v>
      </c>
      <c r="BV6" s="35">
        <f t="shared" si="8"/>
        <v>72.33</v>
      </c>
      <c r="BW6" s="35">
        <f t="shared" si="8"/>
        <v>75.540000000000006</v>
      </c>
      <c r="BX6" s="35">
        <f t="shared" si="8"/>
        <v>87.69</v>
      </c>
      <c r="BY6" s="35">
        <f t="shared" si="8"/>
        <v>88.06</v>
      </c>
      <c r="BZ6" s="35">
        <f t="shared" si="8"/>
        <v>87.29</v>
      </c>
      <c r="CA6" s="34" t="str">
        <f>IF(CA7="","",IF(CA7="-","【-】","【"&amp;SUBSTITUTE(TEXT(CA7,"#,##0.00"),"-","△")&amp;"】"))</f>
        <v>【100.34】</v>
      </c>
      <c r="CB6" s="35">
        <f>IF(CB7="",NA(),CB7)</f>
        <v>156.49</v>
      </c>
      <c r="CC6" s="35">
        <f t="shared" ref="CC6:CK6" si="9">IF(CC7="",NA(),CC7)</f>
        <v>157.35</v>
      </c>
      <c r="CD6" s="35">
        <f t="shared" si="9"/>
        <v>155.33000000000001</v>
      </c>
      <c r="CE6" s="35">
        <f t="shared" si="9"/>
        <v>186.08</v>
      </c>
      <c r="CF6" s="35">
        <f t="shared" si="9"/>
        <v>180</v>
      </c>
      <c r="CG6" s="35">
        <f t="shared" si="9"/>
        <v>215.28</v>
      </c>
      <c r="CH6" s="35">
        <f t="shared" si="9"/>
        <v>207.96</v>
      </c>
      <c r="CI6" s="35">
        <f t="shared" si="9"/>
        <v>180.07</v>
      </c>
      <c r="CJ6" s="35">
        <f t="shared" si="9"/>
        <v>179.32</v>
      </c>
      <c r="CK6" s="35">
        <f t="shared" si="9"/>
        <v>176.67</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54.67</v>
      </c>
      <c r="CS6" s="35">
        <f t="shared" si="10"/>
        <v>53.51</v>
      </c>
      <c r="CT6" s="35">
        <f t="shared" si="10"/>
        <v>58.4</v>
      </c>
      <c r="CU6" s="35">
        <f t="shared" si="10"/>
        <v>58</v>
      </c>
      <c r="CV6" s="35">
        <f t="shared" si="10"/>
        <v>57.42</v>
      </c>
      <c r="CW6" s="34" t="str">
        <f>IF(CW7="","",IF(CW7="-","【-】","【"&amp;SUBSTITUTE(TEXT(CW7,"#,##0.00"),"-","△")&amp;"】"))</f>
        <v>【59.64】</v>
      </c>
      <c r="CX6" s="35">
        <f>IF(CX7="",NA(),CX7)</f>
        <v>81.09</v>
      </c>
      <c r="CY6" s="35">
        <f t="shared" ref="CY6:DG6" si="11">IF(CY7="",NA(),CY7)</f>
        <v>81.599999999999994</v>
      </c>
      <c r="CZ6" s="35">
        <f t="shared" si="11"/>
        <v>83.27</v>
      </c>
      <c r="DA6" s="35">
        <f t="shared" si="11"/>
        <v>84.22</v>
      </c>
      <c r="DB6" s="35">
        <f t="shared" si="11"/>
        <v>85.08</v>
      </c>
      <c r="DC6" s="35">
        <f t="shared" si="11"/>
        <v>83.8</v>
      </c>
      <c r="DD6" s="35">
        <f t="shared" si="11"/>
        <v>83.91</v>
      </c>
      <c r="DE6" s="35">
        <f t="shared" si="11"/>
        <v>89.68</v>
      </c>
      <c r="DF6" s="35">
        <f t="shared" si="11"/>
        <v>89.79</v>
      </c>
      <c r="DG6" s="35">
        <f t="shared" si="11"/>
        <v>90.42</v>
      </c>
      <c r="DH6" s="34" t="str">
        <f>IF(DH7="","",IF(DH7="-","【-】","【"&amp;SUBSTITUTE(TEXT(DH7,"#,##0.00"),"-","△")&amp;"】"))</f>
        <v>【95.35】</v>
      </c>
      <c r="DI6" s="35">
        <f>IF(DI7="",NA(),DI7)</f>
        <v>18.489999999999998</v>
      </c>
      <c r="DJ6" s="35">
        <f t="shared" ref="DJ6:DR6" si="12">IF(DJ7="",NA(),DJ7)</f>
        <v>20.6</v>
      </c>
      <c r="DK6" s="35">
        <f t="shared" si="12"/>
        <v>22.57</v>
      </c>
      <c r="DL6" s="35">
        <f t="shared" si="12"/>
        <v>24.53</v>
      </c>
      <c r="DM6" s="35">
        <f t="shared" si="12"/>
        <v>36.19</v>
      </c>
      <c r="DN6" s="35">
        <f t="shared" si="12"/>
        <v>23.95</v>
      </c>
      <c r="DO6" s="35">
        <f t="shared" si="12"/>
        <v>21.09</v>
      </c>
      <c r="DP6" s="35">
        <f t="shared" si="12"/>
        <v>29.5</v>
      </c>
      <c r="DQ6" s="35">
        <f t="shared" si="12"/>
        <v>30.6</v>
      </c>
      <c r="DR6" s="35">
        <f t="shared" si="12"/>
        <v>29.23</v>
      </c>
      <c r="DS6" s="34" t="str">
        <f>IF(DS7="","",IF(DS7="-","【-】","【"&amp;SUBSTITUTE(TEXT(DS7,"#,##0.00"),"-","△")&amp;"】"))</f>
        <v>【38.57】</v>
      </c>
      <c r="DT6" s="34">
        <f>IF(DT7="",NA(),DT7)</f>
        <v>0</v>
      </c>
      <c r="DU6" s="34">
        <f t="shared" ref="DU6:EC6" si="13">IF(DU7="",NA(),DU7)</f>
        <v>0</v>
      </c>
      <c r="DV6" s="34">
        <f t="shared" si="13"/>
        <v>0</v>
      </c>
      <c r="DW6" s="34">
        <f t="shared" si="13"/>
        <v>0</v>
      </c>
      <c r="DX6" s="34">
        <f t="shared" si="13"/>
        <v>0</v>
      </c>
      <c r="DY6" s="34">
        <f t="shared" si="13"/>
        <v>0</v>
      </c>
      <c r="DZ6" s="34">
        <f t="shared" si="13"/>
        <v>0</v>
      </c>
      <c r="EA6" s="35">
        <f t="shared" si="13"/>
        <v>1.92</v>
      </c>
      <c r="EB6" s="35">
        <f t="shared" si="13"/>
        <v>1.83</v>
      </c>
      <c r="EC6" s="35">
        <f t="shared" si="13"/>
        <v>1.37</v>
      </c>
      <c r="ED6" s="34" t="str">
        <f>IF(ED7="","",IF(ED7="-","【-】","【"&amp;SUBSTITUTE(TEXT(ED7,"#,##0.00"),"-","△")&amp;"】"))</f>
        <v>【5.90】</v>
      </c>
      <c r="EE6" s="35">
        <f>IF(EE7="",NA(),EE7)</f>
        <v>0.14000000000000001</v>
      </c>
      <c r="EF6" s="35">
        <f t="shared" ref="EF6:EN6" si="14">IF(EF7="",NA(),EF7)</f>
        <v>0.92</v>
      </c>
      <c r="EG6" s="35">
        <f t="shared" si="14"/>
        <v>0.91</v>
      </c>
      <c r="EH6" s="35">
        <f t="shared" si="14"/>
        <v>0.9</v>
      </c>
      <c r="EI6" s="35">
        <f t="shared" si="14"/>
        <v>0.2</v>
      </c>
      <c r="EJ6" s="35">
        <f t="shared" si="14"/>
        <v>0.11</v>
      </c>
      <c r="EK6" s="35">
        <f t="shared" si="14"/>
        <v>0.15</v>
      </c>
      <c r="EL6" s="35">
        <f t="shared" si="14"/>
        <v>0.23</v>
      </c>
      <c r="EM6" s="35">
        <f t="shared" si="14"/>
        <v>0.21</v>
      </c>
      <c r="EN6" s="35">
        <f t="shared" si="14"/>
        <v>0.17</v>
      </c>
      <c r="EO6" s="34" t="str">
        <f>IF(EO7="","",IF(EO7="-","【-】","【"&amp;SUBSTITUTE(TEXT(EO7,"#,##0.00"),"-","△")&amp;"】"))</f>
        <v>【0.22】</v>
      </c>
    </row>
    <row r="7" spans="1:148" s="36" customFormat="1" x14ac:dyDescent="0.15">
      <c r="A7" s="28"/>
      <c r="B7" s="37">
        <v>2019</v>
      </c>
      <c r="C7" s="37">
        <v>62138</v>
      </c>
      <c r="D7" s="37">
        <v>46</v>
      </c>
      <c r="E7" s="37">
        <v>17</v>
      </c>
      <c r="F7" s="37">
        <v>1</v>
      </c>
      <c r="G7" s="37">
        <v>0</v>
      </c>
      <c r="H7" s="37" t="s">
        <v>96</v>
      </c>
      <c r="I7" s="37" t="s">
        <v>97</v>
      </c>
      <c r="J7" s="37" t="s">
        <v>98</v>
      </c>
      <c r="K7" s="37" t="s">
        <v>99</v>
      </c>
      <c r="L7" s="37" t="s">
        <v>100</v>
      </c>
      <c r="M7" s="37" t="s">
        <v>101</v>
      </c>
      <c r="N7" s="38" t="s">
        <v>102</v>
      </c>
      <c r="O7" s="38">
        <v>52.87</v>
      </c>
      <c r="P7" s="38">
        <v>65.89</v>
      </c>
      <c r="Q7" s="38">
        <v>90.27</v>
      </c>
      <c r="R7" s="38">
        <v>3740</v>
      </c>
      <c r="S7" s="38">
        <v>31150</v>
      </c>
      <c r="T7" s="38">
        <v>160.52000000000001</v>
      </c>
      <c r="U7" s="38">
        <v>194.06</v>
      </c>
      <c r="V7" s="38">
        <v>20426</v>
      </c>
      <c r="W7" s="38">
        <v>7.26</v>
      </c>
      <c r="X7" s="38">
        <v>2813.5</v>
      </c>
      <c r="Y7" s="38">
        <v>99.81</v>
      </c>
      <c r="Z7" s="38">
        <v>104.23</v>
      </c>
      <c r="AA7" s="38">
        <v>100.81</v>
      </c>
      <c r="AB7" s="38">
        <v>102.03</v>
      </c>
      <c r="AC7" s="38">
        <v>101.45</v>
      </c>
      <c r="AD7" s="38">
        <v>109.12</v>
      </c>
      <c r="AE7" s="38">
        <v>106.85</v>
      </c>
      <c r="AF7" s="38">
        <v>105.53</v>
      </c>
      <c r="AG7" s="38">
        <v>105.06</v>
      </c>
      <c r="AH7" s="38">
        <v>106.81</v>
      </c>
      <c r="AI7" s="38">
        <v>108.07</v>
      </c>
      <c r="AJ7" s="38">
        <v>0</v>
      </c>
      <c r="AK7" s="38">
        <v>0</v>
      </c>
      <c r="AL7" s="38">
        <v>0</v>
      </c>
      <c r="AM7" s="38">
        <v>0</v>
      </c>
      <c r="AN7" s="38">
        <v>0</v>
      </c>
      <c r="AO7" s="38">
        <v>116.49</v>
      </c>
      <c r="AP7" s="38">
        <v>92.92</v>
      </c>
      <c r="AQ7" s="38">
        <v>39.08</v>
      </c>
      <c r="AR7" s="38">
        <v>41.56</v>
      </c>
      <c r="AS7" s="38">
        <v>34.4</v>
      </c>
      <c r="AT7" s="38">
        <v>3.09</v>
      </c>
      <c r="AU7" s="38">
        <v>27.7</v>
      </c>
      <c r="AV7" s="38">
        <v>31.55</v>
      </c>
      <c r="AW7" s="38">
        <v>45.24</v>
      </c>
      <c r="AX7" s="38">
        <v>49.16</v>
      </c>
      <c r="AY7" s="38">
        <v>35.450000000000003</v>
      </c>
      <c r="AZ7" s="38">
        <v>44.37</v>
      </c>
      <c r="BA7" s="38">
        <v>50.66</v>
      </c>
      <c r="BB7" s="38">
        <v>81.33</v>
      </c>
      <c r="BC7" s="38">
        <v>80.81</v>
      </c>
      <c r="BD7" s="38">
        <v>68.17</v>
      </c>
      <c r="BE7" s="38">
        <v>69.540000000000006</v>
      </c>
      <c r="BF7" s="38">
        <v>2456.83</v>
      </c>
      <c r="BG7" s="38">
        <v>2300.81</v>
      </c>
      <c r="BH7" s="38">
        <v>2131.41</v>
      </c>
      <c r="BI7" s="38">
        <v>2039.92</v>
      </c>
      <c r="BJ7" s="38">
        <v>1919.06</v>
      </c>
      <c r="BK7" s="38">
        <v>1118.56</v>
      </c>
      <c r="BL7" s="38">
        <v>1111.31</v>
      </c>
      <c r="BM7" s="38">
        <v>799.11</v>
      </c>
      <c r="BN7" s="38">
        <v>768.62</v>
      </c>
      <c r="BO7" s="38">
        <v>789.44</v>
      </c>
      <c r="BP7" s="38">
        <v>682.51</v>
      </c>
      <c r="BQ7" s="38">
        <v>99.85</v>
      </c>
      <c r="BR7" s="38">
        <v>99.87</v>
      </c>
      <c r="BS7" s="38">
        <v>100</v>
      </c>
      <c r="BT7" s="38">
        <v>85.15</v>
      </c>
      <c r="BU7" s="38">
        <v>87.85</v>
      </c>
      <c r="BV7" s="38">
        <v>72.33</v>
      </c>
      <c r="BW7" s="38">
        <v>75.540000000000006</v>
      </c>
      <c r="BX7" s="38">
        <v>87.69</v>
      </c>
      <c r="BY7" s="38">
        <v>88.06</v>
      </c>
      <c r="BZ7" s="38">
        <v>87.29</v>
      </c>
      <c r="CA7" s="38">
        <v>100.34</v>
      </c>
      <c r="CB7" s="38">
        <v>156.49</v>
      </c>
      <c r="CC7" s="38">
        <v>157.35</v>
      </c>
      <c r="CD7" s="38">
        <v>155.33000000000001</v>
      </c>
      <c r="CE7" s="38">
        <v>186.08</v>
      </c>
      <c r="CF7" s="38">
        <v>180</v>
      </c>
      <c r="CG7" s="38">
        <v>215.28</v>
      </c>
      <c r="CH7" s="38">
        <v>207.96</v>
      </c>
      <c r="CI7" s="38">
        <v>180.07</v>
      </c>
      <c r="CJ7" s="38">
        <v>179.32</v>
      </c>
      <c r="CK7" s="38">
        <v>176.67</v>
      </c>
      <c r="CL7" s="38">
        <v>136.15</v>
      </c>
      <c r="CM7" s="38" t="s">
        <v>102</v>
      </c>
      <c r="CN7" s="38" t="s">
        <v>102</v>
      </c>
      <c r="CO7" s="38" t="s">
        <v>102</v>
      </c>
      <c r="CP7" s="38" t="s">
        <v>102</v>
      </c>
      <c r="CQ7" s="38" t="s">
        <v>102</v>
      </c>
      <c r="CR7" s="38">
        <v>54.67</v>
      </c>
      <c r="CS7" s="38">
        <v>53.51</v>
      </c>
      <c r="CT7" s="38">
        <v>58.4</v>
      </c>
      <c r="CU7" s="38">
        <v>58</v>
      </c>
      <c r="CV7" s="38">
        <v>57.42</v>
      </c>
      <c r="CW7" s="38">
        <v>59.64</v>
      </c>
      <c r="CX7" s="38">
        <v>81.09</v>
      </c>
      <c r="CY7" s="38">
        <v>81.599999999999994</v>
      </c>
      <c r="CZ7" s="38">
        <v>83.27</v>
      </c>
      <c r="DA7" s="38">
        <v>84.22</v>
      </c>
      <c r="DB7" s="38">
        <v>85.08</v>
      </c>
      <c r="DC7" s="38">
        <v>83.8</v>
      </c>
      <c r="DD7" s="38">
        <v>83.91</v>
      </c>
      <c r="DE7" s="38">
        <v>89.68</v>
      </c>
      <c r="DF7" s="38">
        <v>89.79</v>
      </c>
      <c r="DG7" s="38">
        <v>90.42</v>
      </c>
      <c r="DH7" s="38">
        <v>95.35</v>
      </c>
      <c r="DI7" s="38">
        <v>18.489999999999998</v>
      </c>
      <c r="DJ7" s="38">
        <v>20.6</v>
      </c>
      <c r="DK7" s="38">
        <v>22.57</v>
      </c>
      <c r="DL7" s="38">
        <v>24.53</v>
      </c>
      <c r="DM7" s="38">
        <v>36.19</v>
      </c>
      <c r="DN7" s="38">
        <v>23.95</v>
      </c>
      <c r="DO7" s="38">
        <v>21.09</v>
      </c>
      <c r="DP7" s="38">
        <v>29.5</v>
      </c>
      <c r="DQ7" s="38">
        <v>30.6</v>
      </c>
      <c r="DR7" s="38">
        <v>29.23</v>
      </c>
      <c r="DS7" s="38">
        <v>38.57</v>
      </c>
      <c r="DT7" s="38">
        <v>0</v>
      </c>
      <c r="DU7" s="38">
        <v>0</v>
      </c>
      <c r="DV7" s="38">
        <v>0</v>
      </c>
      <c r="DW7" s="38">
        <v>0</v>
      </c>
      <c r="DX7" s="38">
        <v>0</v>
      </c>
      <c r="DY7" s="38">
        <v>0</v>
      </c>
      <c r="DZ7" s="38">
        <v>0</v>
      </c>
      <c r="EA7" s="38">
        <v>1.92</v>
      </c>
      <c r="EB7" s="38">
        <v>1.83</v>
      </c>
      <c r="EC7" s="38">
        <v>1.37</v>
      </c>
      <c r="ED7" s="38">
        <v>5.9</v>
      </c>
      <c r="EE7" s="38">
        <v>0.14000000000000001</v>
      </c>
      <c r="EF7" s="38">
        <v>0.92</v>
      </c>
      <c r="EG7" s="38">
        <v>0.91</v>
      </c>
      <c r="EH7" s="38">
        <v>0.9</v>
      </c>
      <c r="EI7" s="38">
        <v>0.2</v>
      </c>
      <c r="EJ7" s="38">
        <v>0.11</v>
      </c>
      <c r="EK7" s="38">
        <v>0.15</v>
      </c>
      <c r="EL7" s="38">
        <v>0.23</v>
      </c>
      <c r="EM7" s="38">
        <v>0.21</v>
      </c>
      <c r="EN7" s="38">
        <v>0.17</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2021-01-19T08:11:15Z</cp:lastPrinted>
  <dcterms:created xsi:type="dcterms:W3CDTF">2020-12-04T02:24:38Z</dcterms:created>
  <dcterms:modified xsi:type="dcterms:W3CDTF">2021-01-19T08:11:26Z</dcterms:modified>
  <cp:category/>
</cp:coreProperties>
</file>