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Ws3125y063029\g\下水道管財G共有フォルダ\☆ データ共有用\00　各種調査報告連絡フォルダ\R2年度\R0301\030121　公営企業に係る「経営比較分析表」（R01年度決算）の分析等について（依頼）\04　提出\01 公共\修正後\"/>
    </mc:Choice>
  </mc:AlternateContent>
  <xr:revisionPtr revIDLastSave="0" documentId="13_ncr:1_{35DDDF80-36B2-4904-9F3B-F06269A3695F}" xr6:coauthVersionLast="41" xr6:coauthVersionMax="41" xr10:uidLastSave="{00000000-0000-0000-0000-000000000000}"/>
  <workbookProtection workbookAlgorithmName="SHA-512" workbookHashValue="Y3YDCT7oRsDWnAjxlpmC/ryS6taMAKS+5U63QJclK8BHzJpbIJGdU8fTQdNs73cKDOJFfhNCfjCPICO6do7W7A==" workbookSaltValue="RpAqXZ3q8ajFGDHqxbIN4g==" workbookSpinCount="100000" lockStructure="1"/>
  <bookViews>
    <workbookView xWindow="630" yWindow="2010" windowWidth="27345" windowHeight="13170" xr2:uid="{00000000-000D-0000-FFFF-FFFF00000000}"/>
  </bookViews>
  <sheets>
    <sheet name="法非適用_下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S6" i="5"/>
  <c r="AL8" i="4" s="1"/>
  <c r="R6" i="5"/>
  <c r="AD10" i="4" s="1"/>
  <c r="Q6" i="5"/>
  <c r="W10" i="4" s="1"/>
  <c r="P6" i="5"/>
  <c r="P10" i="4" s="1"/>
  <c r="O6" i="5"/>
  <c r="I10" i="4" s="1"/>
  <c r="N6" i="5"/>
  <c r="B10" i="4" s="1"/>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AT10" i="4"/>
  <c r="AL10" i="4"/>
  <c r="AT8" i="4"/>
  <c r="I8" i="4"/>
</calcChain>
</file>

<file path=xl/sharedStrings.xml><?xml version="1.0" encoding="utf-8"?>
<sst xmlns="http://schemas.openxmlformats.org/spreadsheetml/2006/main" count="241" uniqueCount="120">
  <si>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</si>
  <si>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</si>
  <si>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</si>
  <si>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</si>
  <si>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</si>
  <si>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</si>
  <si>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</si>
  <si>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</si>
  <si>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</si>
  <si>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</si>
  <si>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</si>
  <si>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</si>
  <si>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</si>
  <si>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</si>
  <si>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</si>
  <si>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</si>
  <si>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</si>
  <si>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</si>
  <si>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</si>
  <si>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</si>
  <si>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</si>
  <si>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</si>
  <si>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</si>
  <si>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</si>
  <si>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</si>
  <si>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</si>
  <si>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</si>
  <si>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</si>
  <si>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</si>
  <si>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</si>
  <si>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</si>
  <si>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</si>
  <si>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</si>
  <si>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</si>
  <si>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</si>
  <si>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</si>
  <si>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</si>
  <si>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</si>
  <si>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</si>
  <si>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</si>
  <si>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</si>
  <si>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</si>
  <si>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</si>
  <si>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</si>
  <si>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</si>
  <si>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</si>
  <si>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</si>
  <si>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</si>
  <si>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</si>
  <si>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</si>
  <si>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</si>
  <si>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</si>
  <si>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</si>
  <si>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</si>
  <si>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</si>
  <si>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</si>
  <si>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</si>
  <si>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</si>
  <si>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</si>
  <si>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</si>
  <si>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</si>
  <si>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</si>
  <si>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</si>
  <si>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</si>
  <si>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</si>
  <si>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</si>
  <si>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</si>
  <si>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</si>
  <si>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</si>
  <si>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</si>
  <si>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</si>
  <si>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</si>
  <si>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</si>
  <si>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</si>
  <si>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</si>
  <si>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</si>
  <si>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</si>
  <si>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</si>
  <si>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</si>
  <si>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</si>
  <si>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</si>
  <si>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</si>
  <si>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</si>
  <si>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</si>
  <si>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</si>
  <si>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</si>
  <si>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</si>
  <si>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</si>
  <si>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</si>
  <si>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</si>
  <si>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</si>
  <si>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</si>
  <si>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</si>
  <si>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</si>
  <si>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</si>
  <si>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</si>
  <si>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</si>
  <si>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</si>
  <si>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中山町</t>
  </si>
  <si>
    <t>法非適用</t>
  </si>
  <si>
    <t>下水道事業</t>
  </si>
  <si>
    <t>公共下水道</t>
  </si>
  <si>
    <t>Cc2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</si>
  <si>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</si>
  <si>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</si>
  <si>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</si>
  <si>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</si>
  <si>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</si>
  <si>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</si>
  <si>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</si>
  <si>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</si>
  <si>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</si>
  <si>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</si>
  <si>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</si>
  <si>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</si>
  <si>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</si>
  <si>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</si>
  <si>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xml:space="preserve"> 効率的な汚水処理のため、農業集落排水の1処理区を平成30年4月1日に、さらにもう1処理区を平成31年4月1日に公共下水道へ編入した。残り2処理区についても編入の検討を進め、さらなる安定的な経営を図っていく。
　また、持続的な機能確保及びライフサイクルコストの低減と改築事業の平準化を図るため、町ストックマネジメント計画に基づいた点検・調査を実施し、具体的な改築等の必要が生じた際には改築実施計画を策定していく。
</t>
    <phoneticPr fontId="4"/>
  </si>
  <si>
    <t xml:space="preserve"> 現在、法定耐用年数を経過した管渠を所有していないため、積極的な改築更新を実施していない。
　平成23年度から毎年度管渠内カメラ調査を実施しており、調査の結果判明した不良箇所については、随時補修を実施している。ただし、主として不明水対策や日常の維持管理の一環として事業を実施しているものであり、計上している延長については、更生・改築実施延長ではなく、不良箇所の部分補修を実施したスパン延長である。
</t>
    <phoneticPr fontId="4"/>
  </si>
  <si>
    <t xml:space="preserve"> 本事業は資本費が膨大で、地方債償還金とその支払利子が歳出の大部分を占めており、経営は元利償還金と使用料収入、一般会計繰入金に大きく左右される。
　収益的収支比率は前年度を下回ったが、これは地方債償還金の増加によるものである。元金償還金のピークは令和２年度であることから、今後も維持管理費等の総費用削減に努め、比率の改善を目指していく必要がある。
　企業債残高対事業規模比率は類似団体と比較して高い状態である。平成20年度以降整備事業を休止しており、地方債残高は減少する見込みであるため、長期的に見れば減少していく見込みである。
　経費回収率は、使用料収入の増加により前年度を若干上回った。下水道使用料水準は近隣自治体と概ね同程度であり大幅な値上げは困難であるため、類似団体平均を下回る状態が続くと推察される。
　汚水処理原価については、旧農業集落排水1処理区分の有収水量が増加したため昨年度を下回った。今後の有収水量は、人口減少等により長期的には減少見込みであることから、汚水処理原価は高めに推移する見込みである。
　水洗化率については、類似団体平均を上回っているが、全国平均との開きがあるため、さらなる接続推進を図る必要がある。</t>
    <rPh sb="86" eb="88">
      <t>シタマワ</t>
    </rPh>
    <rPh sb="95" eb="97">
      <t>チホウ</t>
    </rPh>
    <rPh sb="97" eb="98">
      <t>サイ</t>
    </rPh>
    <rPh sb="98" eb="100">
      <t>ショウカン</t>
    </rPh>
    <rPh sb="100" eb="101">
      <t>キン</t>
    </rPh>
    <rPh sb="102" eb="104">
      <t>ゾウカ</t>
    </rPh>
    <rPh sb="123" eb="124">
      <t>レイ</t>
    </rPh>
    <rPh sb="124" eb="125">
      <t>ワ</t>
    </rPh>
    <rPh sb="126" eb="128">
      <t>ネンド</t>
    </rPh>
    <rPh sb="136" eb="138">
      <t>コンゴ</t>
    </rPh>
    <rPh sb="139" eb="141">
      <t>イジ</t>
    </rPh>
    <rPh sb="141" eb="144">
      <t>カンリヒ</t>
    </rPh>
    <rPh sb="144" eb="145">
      <t>ナド</t>
    </rPh>
    <rPh sb="146" eb="149">
      <t>ソウヒヨウ</t>
    </rPh>
    <rPh sb="149" eb="151">
      <t>サクゲン</t>
    </rPh>
    <rPh sb="152" eb="153">
      <t>ツト</t>
    </rPh>
    <rPh sb="155" eb="157">
      <t>ヒリツ</t>
    </rPh>
    <rPh sb="158" eb="160">
      <t>カイゼン</t>
    </rPh>
    <rPh sb="161" eb="163">
      <t>メザ</t>
    </rPh>
    <rPh sb="167" eb="169">
      <t>ヒツヨウ</t>
    </rPh>
    <rPh sb="225" eb="227">
      <t>チホウ</t>
    </rPh>
    <rPh sb="227" eb="228">
      <t>サイ</t>
    </rPh>
    <rPh sb="228" eb="230">
      <t>ザンダカ</t>
    </rPh>
    <rPh sb="231" eb="233">
      <t>ゲンショウ</t>
    </rPh>
    <rPh sb="235" eb="237">
      <t>ミコ</t>
    </rPh>
    <rPh sb="257" eb="259">
      <t>ミコ</t>
    </rPh>
    <rPh sb="411" eb="413">
      <t>ジンコウ</t>
    </rPh>
    <rPh sb="413" eb="415">
      <t>ゲンショウ</t>
    </rPh>
    <rPh sb="415" eb="416">
      <t>ナド</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</si>
</sst>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b/>
      <sz val="12"/>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6" fillId="0" borderId="3" xfId="0" applyFont="1" applyBorder="1" applyAlignment="1">
      <alignment horizontal="left" vertical="center"/>
    </xf>
    <xf numFmtId="0" fontId="16" fillId="0" borderId="4" xfId="0" applyFont="1" applyBorder="1" applyAlignment="1">
      <alignment horizontal="left" vertical="center"/>
    </xf>
    <xf numFmtId="0" fontId="16" fillId="0" borderId="5" xfId="0" applyFont="1" applyBorder="1" applyAlignment="1">
      <alignment horizontal="left" vertical="center"/>
    </xf>
    <xf numFmtId="0" fontId="16" fillId="0" borderId="6" xfId="0" applyFont="1" applyBorder="1" applyAlignment="1">
      <alignment horizontal="left" vertical="center"/>
    </xf>
    <xf numFmtId="0" fontId="16" fillId="0" borderId="0" xfId="0" applyFont="1" applyBorder="1" applyAlignment="1">
      <alignment horizontal="left" vertical="center"/>
    </xf>
    <xf numFmtId="0" fontId="16"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0.64</c:v>
                </c:pt>
                <c:pt idx="1">
                  <c:v>0.47</c:v>
                </c:pt>
                <c:pt idx="2">
                  <c:v>0.55000000000000004</c:v>
                </c:pt>
                <c:pt idx="3">
                  <c:v>0.27</c:v>
                </c:pt>
                <c:pt idx="4">
                  <c:v>1</c:v>
                </c:pt>
              </c:numCache>
            </c:numRef>
          </c:val>
          <c:extLst>
            <c:ext xmlns:c16="http://schemas.microsoft.com/office/drawing/2014/chart" uri="{C3380CC4-5D6E-409C-BE32-E72D297353CC}">
              <c16:uniqueId val="{00000000-8D2A-4ED5-AC40-D6CEB0C37CD8}"/>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0.11</c:v>
                </c:pt>
                <c:pt idx="1">
                  <c:v>0.15</c:v>
                </c:pt>
                <c:pt idx="2">
                  <c:v>0.16</c:v>
                </c:pt>
                <c:pt idx="3">
                  <c:v>0.13</c:v>
                </c:pt>
                <c:pt idx="4">
                  <c:v>0.15</c:v>
                </c:pt>
              </c:numCache>
            </c:numRef>
          </c:val>
          <c:smooth val="0"/>
          <c:extLst>
            <c:ext xmlns:c16="http://schemas.microsoft.com/office/drawing/2014/chart" uri="{C3380CC4-5D6E-409C-BE32-E72D297353CC}">
              <c16:uniqueId val="{00000001-8D2A-4ED5-AC40-D6CEB0C37CD8}"/>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229-40F3-A1B9-F7BF55A1B7E1}"/>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54.67</c:v>
                </c:pt>
                <c:pt idx="1">
                  <c:v>53.51</c:v>
                </c:pt>
                <c:pt idx="2">
                  <c:v>53.5</c:v>
                </c:pt>
                <c:pt idx="3">
                  <c:v>52.58</c:v>
                </c:pt>
                <c:pt idx="4">
                  <c:v>50.94</c:v>
                </c:pt>
              </c:numCache>
            </c:numRef>
          </c:val>
          <c:smooth val="0"/>
          <c:extLst>
            <c:ext xmlns:c16="http://schemas.microsoft.com/office/drawing/2014/chart" uri="{C3380CC4-5D6E-409C-BE32-E72D297353CC}">
              <c16:uniqueId val="{00000001-5229-40F3-A1B9-F7BF55A1B7E1}"/>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84.48</c:v>
                </c:pt>
                <c:pt idx="1">
                  <c:v>84.87</c:v>
                </c:pt>
                <c:pt idx="2">
                  <c:v>85.8</c:v>
                </c:pt>
                <c:pt idx="3">
                  <c:v>86.33</c:v>
                </c:pt>
                <c:pt idx="4">
                  <c:v>86.67</c:v>
                </c:pt>
              </c:numCache>
            </c:numRef>
          </c:val>
          <c:extLst>
            <c:ext xmlns:c16="http://schemas.microsoft.com/office/drawing/2014/chart" uri="{C3380CC4-5D6E-409C-BE32-E72D297353CC}">
              <c16:uniqueId val="{00000000-C5F9-4107-A92B-CB264DC23666}"/>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83.8</c:v>
                </c:pt>
                <c:pt idx="1">
                  <c:v>83.91</c:v>
                </c:pt>
                <c:pt idx="2">
                  <c:v>83.51</c:v>
                </c:pt>
                <c:pt idx="3">
                  <c:v>83.02</c:v>
                </c:pt>
                <c:pt idx="4">
                  <c:v>82.55</c:v>
                </c:pt>
              </c:numCache>
            </c:numRef>
          </c:val>
          <c:smooth val="0"/>
          <c:extLst>
            <c:ext xmlns:c16="http://schemas.microsoft.com/office/drawing/2014/chart" uri="{C3380CC4-5D6E-409C-BE32-E72D297353CC}">
              <c16:uniqueId val="{00000001-C5F9-4107-A92B-CB264DC23666}"/>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52.79</c:v>
                </c:pt>
                <c:pt idx="1">
                  <c:v>52.63</c:v>
                </c:pt>
                <c:pt idx="2">
                  <c:v>55.52</c:v>
                </c:pt>
                <c:pt idx="3">
                  <c:v>56.28</c:v>
                </c:pt>
                <c:pt idx="4">
                  <c:v>55.57</c:v>
                </c:pt>
              </c:numCache>
            </c:numRef>
          </c:val>
          <c:extLst>
            <c:ext xmlns:c16="http://schemas.microsoft.com/office/drawing/2014/chart" uri="{C3380CC4-5D6E-409C-BE32-E72D297353CC}">
              <c16:uniqueId val="{00000000-65BB-4256-94E1-CBA0085301B4}"/>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5BB-4256-94E1-CBA0085301B4}"/>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862-40BD-AE36-7DECF78046A7}"/>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862-40BD-AE36-7DECF78046A7}"/>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648-4AC0-BBCD-685CE86907DE}"/>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648-4AC0-BBCD-685CE86907DE}"/>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3C8-48AE-BFB9-644F6AB91182}"/>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3C8-48AE-BFB9-644F6AB91182}"/>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D45-476E-8700-6BF37467F1BB}"/>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D45-476E-8700-6BF37467F1BB}"/>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2342.08</c:v>
                </c:pt>
                <c:pt idx="1">
                  <c:v>2400.66</c:v>
                </c:pt>
                <c:pt idx="2">
                  <c:v>2288.1999999999998</c:v>
                </c:pt>
                <c:pt idx="3">
                  <c:v>1622.56</c:v>
                </c:pt>
                <c:pt idx="4">
                  <c:v>1795.89</c:v>
                </c:pt>
              </c:numCache>
            </c:numRef>
          </c:val>
          <c:extLst>
            <c:ext xmlns:c16="http://schemas.microsoft.com/office/drawing/2014/chart" uri="{C3380CC4-5D6E-409C-BE32-E72D297353CC}">
              <c16:uniqueId val="{00000000-AE71-43A8-97FB-7F00B1C5C496}"/>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1118.56</c:v>
                </c:pt>
                <c:pt idx="1">
                  <c:v>1111.31</c:v>
                </c:pt>
                <c:pt idx="2">
                  <c:v>966.33</c:v>
                </c:pt>
                <c:pt idx="3">
                  <c:v>958.81</c:v>
                </c:pt>
                <c:pt idx="4">
                  <c:v>1001.3</c:v>
                </c:pt>
              </c:numCache>
            </c:numRef>
          </c:val>
          <c:smooth val="0"/>
          <c:extLst>
            <c:ext xmlns:c16="http://schemas.microsoft.com/office/drawing/2014/chart" uri="{C3380CC4-5D6E-409C-BE32-E72D297353CC}">
              <c16:uniqueId val="{00000001-AE71-43A8-97FB-7F00B1C5C496}"/>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60.62</c:v>
                </c:pt>
                <c:pt idx="1">
                  <c:v>59.97</c:v>
                </c:pt>
                <c:pt idx="2">
                  <c:v>59.69</c:v>
                </c:pt>
                <c:pt idx="3">
                  <c:v>59.98</c:v>
                </c:pt>
                <c:pt idx="4">
                  <c:v>62.34</c:v>
                </c:pt>
              </c:numCache>
            </c:numRef>
          </c:val>
          <c:extLst>
            <c:ext xmlns:c16="http://schemas.microsoft.com/office/drawing/2014/chart" uri="{C3380CC4-5D6E-409C-BE32-E72D297353CC}">
              <c16:uniqueId val="{00000000-E1E0-42AB-A7C5-9331D4D73AD6}"/>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72.33</c:v>
                </c:pt>
                <c:pt idx="1">
                  <c:v>75.540000000000006</c:v>
                </c:pt>
                <c:pt idx="2">
                  <c:v>81.739999999999995</c:v>
                </c:pt>
                <c:pt idx="3">
                  <c:v>82.88</c:v>
                </c:pt>
                <c:pt idx="4">
                  <c:v>81.88</c:v>
                </c:pt>
              </c:numCache>
            </c:numRef>
          </c:val>
          <c:smooth val="0"/>
          <c:extLst>
            <c:ext xmlns:c16="http://schemas.microsoft.com/office/drawing/2014/chart" uri="{C3380CC4-5D6E-409C-BE32-E72D297353CC}">
              <c16:uniqueId val="{00000001-E1E0-42AB-A7C5-9331D4D73AD6}"/>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290.10000000000002</c:v>
                </c:pt>
                <c:pt idx="1">
                  <c:v>286.93</c:v>
                </c:pt>
                <c:pt idx="2">
                  <c:v>295.3</c:v>
                </c:pt>
                <c:pt idx="3">
                  <c:v>291.31</c:v>
                </c:pt>
                <c:pt idx="4">
                  <c:v>285.97000000000003</c:v>
                </c:pt>
              </c:numCache>
            </c:numRef>
          </c:val>
          <c:extLst>
            <c:ext xmlns:c16="http://schemas.microsoft.com/office/drawing/2014/chart" uri="{C3380CC4-5D6E-409C-BE32-E72D297353CC}">
              <c16:uniqueId val="{00000000-7B8B-4A9A-9C5C-47C72B1BAA9D}"/>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215.28</c:v>
                </c:pt>
                <c:pt idx="1">
                  <c:v>207.96</c:v>
                </c:pt>
                <c:pt idx="2">
                  <c:v>194.31</c:v>
                </c:pt>
                <c:pt idx="3">
                  <c:v>190.99</c:v>
                </c:pt>
                <c:pt idx="4">
                  <c:v>187.55</c:v>
                </c:pt>
              </c:numCache>
            </c:numRef>
          </c:val>
          <c:smooth val="0"/>
          <c:extLst>
            <c:ext xmlns:c16="http://schemas.microsoft.com/office/drawing/2014/chart" uri="{C3380CC4-5D6E-409C-BE32-E72D297353CC}">
              <c16:uniqueId val="{00000001-7B8B-4A9A-9C5C-47C72B1BAA9D}"/>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W12" zoomScaleNormal="100" workbookViewId="0">
      <selection activeCell="BL14" sqref="BL14:BZ1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中山町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Cc2</v>
      </c>
      <c r="X8" s="49"/>
      <c r="Y8" s="49"/>
      <c r="Z8" s="49"/>
      <c r="AA8" s="49"/>
      <c r="AB8" s="49"/>
      <c r="AC8" s="49"/>
      <c r="AD8" s="50" t="str">
        <f>データ!$M$6</f>
        <v>非設置</v>
      </c>
      <c r="AE8" s="50"/>
      <c r="AF8" s="50"/>
      <c r="AG8" s="50"/>
      <c r="AH8" s="50"/>
      <c r="AI8" s="50"/>
      <c r="AJ8" s="50"/>
      <c r="AK8" s="3"/>
      <c r="AL8" s="51">
        <f>データ!S6</f>
        <v>11177</v>
      </c>
      <c r="AM8" s="51"/>
      <c r="AN8" s="51"/>
      <c r="AO8" s="51"/>
      <c r="AP8" s="51"/>
      <c r="AQ8" s="51"/>
      <c r="AR8" s="51"/>
      <c r="AS8" s="51"/>
      <c r="AT8" s="46">
        <f>データ!T6</f>
        <v>31.15</v>
      </c>
      <c r="AU8" s="46"/>
      <c r="AV8" s="46"/>
      <c r="AW8" s="46"/>
      <c r="AX8" s="46"/>
      <c r="AY8" s="46"/>
      <c r="AZ8" s="46"/>
      <c r="BA8" s="46"/>
      <c r="BB8" s="46">
        <f>データ!U6</f>
        <v>358.81</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87.04</v>
      </c>
      <c r="Q10" s="46"/>
      <c r="R10" s="46"/>
      <c r="S10" s="46"/>
      <c r="T10" s="46"/>
      <c r="U10" s="46"/>
      <c r="V10" s="46"/>
      <c r="W10" s="46">
        <f>データ!Q6</f>
        <v>87.83</v>
      </c>
      <c r="X10" s="46"/>
      <c r="Y10" s="46"/>
      <c r="Z10" s="46"/>
      <c r="AA10" s="46"/>
      <c r="AB10" s="46"/>
      <c r="AC10" s="46"/>
      <c r="AD10" s="51">
        <f>データ!R6</f>
        <v>3350</v>
      </c>
      <c r="AE10" s="51"/>
      <c r="AF10" s="51"/>
      <c r="AG10" s="51"/>
      <c r="AH10" s="51"/>
      <c r="AI10" s="51"/>
      <c r="AJ10" s="51"/>
      <c r="AK10" s="2"/>
      <c r="AL10" s="51">
        <f>データ!V6</f>
        <v>9692</v>
      </c>
      <c r="AM10" s="51"/>
      <c r="AN10" s="51"/>
      <c r="AO10" s="51"/>
      <c r="AP10" s="51"/>
      <c r="AQ10" s="51"/>
      <c r="AR10" s="51"/>
      <c r="AS10" s="51"/>
      <c r="AT10" s="46">
        <f>データ!W6</f>
        <v>3.52</v>
      </c>
      <c r="AU10" s="46"/>
      <c r="AV10" s="46"/>
      <c r="AW10" s="46"/>
      <c r="AX10" s="46"/>
      <c r="AY10" s="46"/>
      <c r="AZ10" s="46"/>
      <c r="BA10" s="46"/>
      <c r="BB10" s="46">
        <f>データ!X6</f>
        <v>2753.41</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76" t="s">
        <v>26</v>
      </c>
      <c r="BM14" s="77"/>
      <c r="BN14" s="77"/>
      <c r="BO14" s="77"/>
      <c r="BP14" s="77"/>
      <c r="BQ14" s="77"/>
      <c r="BR14" s="77"/>
      <c r="BS14" s="77"/>
      <c r="BT14" s="77"/>
      <c r="BU14" s="77"/>
      <c r="BV14" s="77"/>
      <c r="BW14" s="77"/>
      <c r="BX14" s="77"/>
      <c r="BY14" s="77"/>
      <c r="BZ14" s="78"/>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79"/>
      <c r="BM15" s="80"/>
      <c r="BN15" s="80"/>
      <c r="BO15" s="80"/>
      <c r="BP15" s="80"/>
      <c r="BQ15" s="80"/>
      <c r="BR15" s="80"/>
      <c r="BS15" s="80"/>
      <c r="BT15" s="80"/>
      <c r="BU15" s="80"/>
      <c r="BV15" s="80"/>
      <c r="BW15" s="80"/>
      <c r="BX15" s="80"/>
      <c r="BY15" s="80"/>
      <c r="BZ15" s="81"/>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119</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118</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117</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【682.51】</v>
      </c>
      <c r="I86" s="26" t="str">
        <f>データ!CA6</f>
        <v>【100.34】</v>
      </c>
      <c r="J86" s="26" t="str">
        <f>データ!CL6</f>
        <v>【136.15】</v>
      </c>
      <c r="K86" s="26" t="str">
        <f>データ!CW6</f>
        <v>【59.64】</v>
      </c>
      <c r="L86" s="26" t="str">
        <f>データ!DH6</f>
        <v>【95.35】</v>
      </c>
      <c r="M86" s="26" t="s">
        <v>44</v>
      </c>
      <c r="N86" s="26" t="s">
        <v>44</v>
      </c>
      <c r="O86" s="26" t="str">
        <f>データ!EO6</f>
        <v>【0.22】</v>
      </c>
    </row>
  </sheetData>
  <sheetProtection algorithmName="SHA-512" hashValue="MG5BwKGI9sDBVN7w4RRTBNVs+HIDUimhxbNRtEFIEd7dnoWKek3tZbbCB/jF2Yafw/gnZ8fAWVJkUkNX84SUxw==" saltValue="c565uhDLjZ+5IwNHG6/pJ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83" t="s">
        <v>54</v>
      </c>
      <c r="I3" s="84"/>
      <c r="J3" s="84"/>
      <c r="K3" s="84"/>
      <c r="L3" s="84"/>
      <c r="M3" s="84"/>
      <c r="N3" s="84"/>
      <c r="O3" s="84"/>
      <c r="P3" s="84"/>
      <c r="Q3" s="84"/>
      <c r="R3" s="84"/>
      <c r="S3" s="84"/>
      <c r="T3" s="84"/>
      <c r="U3" s="84"/>
      <c r="V3" s="84"/>
      <c r="W3" s="84"/>
      <c r="X3" s="85"/>
      <c r="Y3" s="89" t="s">
        <v>55</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56</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5" x14ac:dyDescent="0.15">
      <c r="A4" s="28" t="s">
        <v>57</v>
      </c>
      <c r="B4" s="30"/>
      <c r="C4" s="30"/>
      <c r="D4" s="30"/>
      <c r="E4" s="30"/>
      <c r="F4" s="30"/>
      <c r="G4" s="30"/>
      <c r="H4" s="86"/>
      <c r="I4" s="87"/>
      <c r="J4" s="87"/>
      <c r="K4" s="87"/>
      <c r="L4" s="87"/>
      <c r="M4" s="87"/>
      <c r="N4" s="87"/>
      <c r="O4" s="87"/>
      <c r="P4" s="87"/>
      <c r="Q4" s="87"/>
      <c r="R4" s="87"/>
      <c r="S4" s="87"/>
      <c r="T4" s="87"/>
      <c r="U4" s="87"/>
      <c r="V4" s="87"/>
      <c r="W4" s="87"/>
      <c r="X4" s="88"/>
      <c r="Y4" s="82" t="s">
        <v>58</v>
      </c>
      <c r="Z4" s="82"/>
      <c r="AA4" s="82"/>
      <c r="AB4" s="82"/>
      <c r="AC4" s="82"/>
      <c r="AD4" s="82"/>
      <c r="AE4" s="82"/>
      <c r="AF4" s="82"/>
      <c r="AG4" s="82"/>
      <c r="AH4" s="82"/>
      <c r="AI4" s="82"/>
      <c r="AJ4" s="82" t="s">
        <v>59</v>
      </c>
      <c r="AK4" s="82"/>
      <c r="AL4" s="82"/>
      <c r="AM4" s="82"/>
      <c r="AN4" s="82"/>
      <c r="AO4" s="82"/>
      <c r="AP4" s="82"/>
      <c r="AQ4" s="82"/>
      <c r="AR4" s="82"/>
      <c r="AS4" s="82"/>
      <c r="AT4" s="82"/>
      <c r="AU4" s="82" t="s">
        <v>60</v>
      </c>
      <c r="AV4" s="82"/>
      <c r="AW4" s="82"/>
      <c r="AX4" s="82"/>
      <c r="AY4" s="82"/>
      <c r="AZ4" s="82"/>
      <c r="BA4" s="82"/>
      <c r="BB4" s="82"/>
      <c r="BC4" s="82"/>
      <c r="BD4" s="82"/>
      <c r="BE4" s="82"/>
      <c r="BF4" s="82" t="s">
        <v>61</v>
      </c>
      <c r="BG4" s="82"/>
      <c r="BH4" s="82"/>
      <c r="BI4" s="82"/>
      <c r="BJ4" s="82"/>
      <c r="BK4" s="82"/>
      <c r="BL4" s="82"/>
      <c r="BM4" s="82"/>
      <c r="BN4" s="82"/>
      <c r="BO4" s="82"/>
      <c r="BP4" s="82"/>
      <c r="BQ4" s="82" t="s">
        <v>62</v>
      </c>
      <c r="BR4" s="82"/>
      <c r="BS4" s="82"/>
      <c r="BT4" s="82"/>
      <c r="BU4" s="82"/>
      <c r="BV4" s="82"/>
      <c r="BW4" s="82"/>
      <c r="BX4" s="82"/>
      <c r="BY4" s="82"/>
      <c r="BZ4" s="82"/>
      <c r="CA4" s="82"/>
      <c r="CB4" s="82" t="s">
        <v>63</v>
      </c>
      <c r="CC4" s="82"/>
      <c r="CD4" s="82"/>
      <c r="CE4" s="82"/>
      <c r="CF4" s="82"/>
      <c r="CG4" s="82"/>
      <c r="CH4" s="82"/>
      <c r="CI4" s="82"/>
      <c r="CJ4" s="82"/>
      <c r="CK4" s="82"/>
      <c r="CL4" s="82"/>
      <c r="CM4" s="82" t="s">
        <v>64</v>
      </c>
      <c r="CN4" s="82"/>
      <c r="CO4" s="82"/>
      <c r="CP4" s="82"/>
      <c r="CQ4" s="82"/>
      <c r="CR4" s="82"/>
      <c r="CS4" s="82"/>
      <c r="CT4" s="82"/>
      <c r="CU4" s="82"/>
      <c r="CV4" s="82"/>
      <c r="CW4" s="82"/>
      <c r="CX4" s="82" t="s">
        <v>65</v>
      </c>
      <c r="CY4" s="82"/>
      <c r="CZ4" s="82"/>
      <c r="DA4" s="82"/>
      <c r="DB4" s="82"/>
      <c r="DC4" s="82"/>
      <c r="DD4" s="82"/>
      <c r="DE4" s="82"/>
      <c r="DF4" s="82"/>
      <c r="DG4" s="82"/>
      <c r="DH4" s="82"/>
      <c r="DI4" s="82" t="s">
        <v>66</v>
      </c>
      <c r="DJ4" s="82"/>
      <c r="DK4" s="82"/>
      <c r="DL4" s="82"/>
      <c r="DM4" s="82"/>
      <c r="DN4" s="82"/>
      <c r="DO4" s="82"/>
      <c r="DP4" s="82"/>
      <c r="DQ4" s="82"/>
      <c r="DR4" s="82"/>
      <c r="DS4" s="82"/>
      <c r="DT4" s="82" t="s">
        <v>67</v>
      </c>
      <c r="DU4" s="82"/>
      <c r="DV4" s="82"/>
      <c r="DW4" s="82"/>
      <c r="DX4" s="82"/>
      <c r="DY4" s="82"/>
      <c r="DZ4" s="82"/>
      <c r="EA4" s="82"/>
      <c r="EB4" s="82"/>
      <c r="EC4" s="82"/>
      <c r="ED4" s="82"/>
      <c r="EE4" s="82" t="s">
        <v>68</v>
      </c>
      <c r="EF4" s="82"/>
      <c r="EG4" s="82"/>
      <c r="EH4" s="82"/>
      <c r="EI4" s="82"/>
      <c r="EJ4" s="82"/>
      <c r="EK4" s="82"/>
      <c r="EL4" s="82"/>
      <c r="EM4" s="82"/>
      <c r="EN4" s="82"/>
      <c r="EO4" s="82"/>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63029</v>
      </c>
      <c r="D6" s="33">
        <f t="shared" si="3"/>
        <v>47</v>
      </c>
      <c r="E6" s="33">
        <f t="shared" si="3"/>
        <v>17</v>
      </c>
      <c r="F6" s="33">
        <f t="shared" si="3"/>
        <v>1</v>
      </c>
      <c r="G6" s="33">
        <f t="shared" si="3"/>
        <v>0</v>
      </c>
      <c r="H6" s="33" t="str">
        <f t="shared" si="3"/>
        <v>山形県　中山町</v>
      </c>
      <c r="I6" s="33" t="str">
        <f t="shared" si="3"/>
        <v>法非適用</v>
      </c>
      <c r="J6" s="33" t="str">
        <f t="shared" si="3"/>
        <v>下水道事業</v>
      </c>
      <c r="K6" s="33" t="str">
        <f t="shared" si="3"/>
        <v>公共下水道</v>
      </c>
      <c r="L6" s="33" t="str">
        <f t="shared" si="3"/>
        <v>Cc2</v>
      </c>
      <c r="M6" s="33" t="str">
        <f t="shared" si="3"/>
        <v>非設置</v>
      </c>
      <c r="N6" s="34" t="str">
        <f t="shared" si="3"/>
        <v>-</v>
      </c>
      <c r="O6" s="34" t="str">
        <f t="shared" si="3"/>
        <v>該当数値なし</v>
      </c>
      <c r="P6" s="34">
        <f t="shared" si="3"/>
        <v>87.04</v>
      </c>
      <c r="Q6" s="34">
        <f t="shared" si="3"/>
        <v>87.83</v>
      </c>
      <c r="R6" s="34">
        <f t="shared" si="3"/>
        <v>3350</v>
      </c>
      <c r="S6" s="34">
        <f t="shared" si="3"/>
        <v>11177</v>
      </c>
      <c r="T6" s="34">
        <f t="shared" si="3"/>
        <v>31.15</v>
      </c>
      <c r="U6" s="34">
        <f t="shared" si="3"/>
        <v>358.81</v>
      </c>
      <c r="V6" s="34">
        <f t="shared" si="3"/>
        <v>9692</v>
      </c>
      <c r="W6" s="34">
        <f t="shared" si="3"/>
        <v>3.52</v>
      </c>
      <c r="X6" s="34">
        <f t="shared" si="3"/>
        <v>2753.41</v>
      </c>
      <c r="Y6" s="35">
        <f>IF(Y7="",NA(),Y7)</f>
        <v>52.79</v>
      </c>
      <c r="Z6" s="35">
        <f t="shared" ref="Z6:AH6" si="4">IF(Z7="",NA(),Z7)</f>
        <v>52.63</v>
      </c>
      <c r="AA6" s="35">
        <f t="shared" si="4"/>
        <v>55.52</v>
      </c>
      <c r="AB6" s="35">
        <f t="shared" si="4"/>
        <v>56.28</v>
      </c>
      <c r="AC6" s="35">
        <f t="shared" si="4"/>
        <v>55.57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2342.08</v>
      </c>
      <c r="BG6" s="35">
        <f t="shared" ref="BG6:BO6" si="7">IF(BG7="",NA(),BG7)</f>
        <v>2400.66</v>
      </c>
      <c r="BH6" s="35">
        <f t="shared" si="7"/>
        <v>2288.1999999999998</v>
      </c>
      <c r="BI6" s="35">
        <f t="shared" si="7"/>
        <v>1622.56</v>
      </c>
      <c r="BJ6" s="35">
        <f t="shared" si="7"/>
        <v>1795.89</v>
      </c>
      <c r="BK6" s="35">
        <f t="shared" si="7"/>
        <v>1118.56</v>
      </c>
      <c r="BL6" s="35">
        <f t="shared" si="7"/>
        <v>1111.31</v>
      </c>
      <c r="BM6" s="35">
        <f t="shared" si="7"/>
        <v>966.33</v>
      </c>
      <c r="BN6" s="35">
        <f t="shared" si="7"/>
        <v>958.81</v>
      </c>
      <c r="BO6" s="35">
        <f t="shared" si="7"/>
        <v>1001.3</v>
      </c>
      <c r="BP6" s="34" t="str">
        <f>IF(BP7="","",IF(BP7="-","【-】","【"&amp;SUBSTITUTE(TEXT(BP7,"#,##0.00"),"-","△")&amp;"】"))</f>
        <v>【682.51】</v>
      </c>
      <c r="BQ6" s="35">
        <f>IF(BQ7="",NA(),BQ7)</f>
        <v>60.62</v>
      </c>
      <c r="BR6" s="35">
        <f t="shared" ref="BR6:BZ6" si="8">IF(BR7="",NA(),BR7)</f>
        <v>59.97</v>
      </c>
      <c r="BS6" s="35">
        <f t="shared" si="8"/>
        <v>59.69</v>
      </c>
      <c r="BT6" s="35">
        <f t="shared" si="8"/>
        <v>59.98</v>
      </c>
      <c r="BU6" s="35">
        <f t="shared" si="8"/>
        <v>62.34</v>
      </c>
      <c r="BV6" s="35">
        <f t="shared" si="8"/>
        <v>72.33</v>
      </c>
      <c r="BW6" s="35">
        <f t="shared" si="8"/>
        <v>75.540000000000006</v>
      </c>
      <c r="BX6" s="35">
        <f t="shared" si="8"/>
        <v>81.739999999999995</v>
      </c>
      <c r="BY6" s="35">
        <f t="shared" si="8"/>
        <v>82.88</v>
      </c>
      <c r="BZ6" s="35">
        <f t="shared" si="8"/>
        <v>81.88</v>
      </c>
      <c r="CA6" s="34" t="str">
        <f>IF(CA7="","",IF(CA7="-","【-】","【"&amp;SUBSTITUTE(TEXT(CA7,"#,##0.00"),"-","△")&amp;"】"))</f>
        <v>【100.34】</v>
      </c>
      <c r="CB6" s="35">
        <f>IF(CB7="",NA(),CB7)</f>
        <v>290.10000000000002</v>
      </c>
      <c r="CC6" s="35">
        <f t="shared" ref="CC6:CK6" si="9">IF(CC7="",NA(),CC7)</f>
        <v>286.93</v>
      </c>
      <c r="CD6" s="35">
        <f t="shared" si="9"/>
        <v>295.3</v>
      </c>
      <c r="CE6" s="35">
        <f t="shared" si="9"/>
        <v>291.31</v>
      </c>
      <c r="CF6" s="35">
        <f t="shared" si="9"/>
        <v>285.97000000000003</v>
      </c>
      <c r="CG6" s="35">
        <f t="shared" si="9"/>
        <v>215.28</v>
      </c>
      <c r="CH6" s="35">
        <f t="shared" si="9"/>
        <v>207.96</v>
      </c>
      <c r="CI6" s="35">
        <f t="shared" si="9"/>
        <v>194.31</v>
      </c>
      <c r="CJ6" s="35">
        <f t="shared" si="9"/>
        <v>190.99</v>
      </c>
      <c r="CK6" s="35">
        <f t="shared" si="9"/>
        <v>187.55</v>
      </c>
      <c r="CL6" s="34" t="str">
        <f>IF(CL7="","",IF(CL7="-","【-】","【"&amp;SUBSTITUTE(TEXT(CL7,"#,##0.00"),"-","△")&amp;"】"))</f>
        <v>【136.15】</v>
      </c>
      <c r="CM6" s="35" t="str">
        <f>IF(CM7="",NA(),CM7)</f>
        <v>-</v>
      </c>
      <c r="CN6" s="35" t="str">
        <f t="shared" ref="CN6:CV6" si="10">IF(CN7="",NA(),CN7)</f>
        <v>-</v>
      </c>
      <c r="CO6" s="35" t="str">
        <f t="shared" si="10"/>
        <v>-</v>
      </c>
      <c r="CP6" s="35" t="str">
        <f t="shared" si="10"/>
        <v>-</v>
      </c>
      <c r="CQ6" s="35" t="str">
        <f t="shared" si="10"/>
        <v>-</v>
      </c>
      <c r="CR6" s="35">
        <f t="shared" si="10"/>
        <v>54.67</v>
      </c>
      <c r="CS6" s="35">
        <f t="shared" si="10"/>
        <v>53.51</v>
      </c>
      <c r="CT6" s="35">
        <f t="shared" si="10"/>
        <v>53.5</v>
      </c>
      <c r="CU6" s="35">
        <f t="shared" si="10"/>
        <v>52.58</v>
      </c>
      <c r="CV6" s="35">
        <f t="shared" si="10"/>
        <v>50.94</v>
      </c>
      <c r="CW6" s="34" t="str">
        <f>IF(CW7="","",IF(CW7="-","【-】","【"&amp;SUBSTITUTE(TEXT(CW7,"#,##0.00"),"-","△")&amp;"】"))</f>
        <v>【59.64】</v>
      </c>
      <c r="CX6" s="35">
        <f>IF(CX7="",NA(),CX7)</f>
        <v>84.48</v>
      </c>
      <c r="CY6" s="35">
        <f t="shared" ref="CY6:DG6" si="11">IF(CY7="",NA(),CY7)</f>
        <v>84.87</v>
      </c>
      <c r="CZ6" s="35">
        <f t="shared" si="11"/>
        <v>85.8</v>
      </c>
      <c r="DA6" s="35">
        <f t="shared" si="11"/>
        <v>86.33</v>
      </c>
      <c r="DB6" s="35">
        <f t="shared" si="11"/>
        <v>86.67</v>
      </c>
      <c r="DC6" s="35">
        <f t="shared" si="11"/>
        <v>83.8</v>
      </c>
      <c r="DD6" s="35">
        <f t="shared" si="11"/>
        <v>83.91</v>
      </c>
      <c r="DE6" s="35">
        <f t="shared" si="11"/>
        <v>83.51</v>
      </c>
      <c r="DF6" s="35">
        <f t="shared" si="11"/>
        <v>83.02</v>
      </c>
      <c r="DG6" s="35">
        <f t="shared" si="11"/>
        <v>82.55</v>
      </c>
      <c r="DH6" s="34" t="str">
        <f>IF(DH7="","",IF(DH7="-","【-】","【"&amp;SUBSTITUTE(TEXT(DH7,"#,##0.00"),"-","△")&amp;"】"))</f>
        <v>【95.35】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f>IF(EE7="",NA(),EE7)</f>
        <v>0.64</v>
      </c>
      <c r="EF6" s="35">
        <f t="shared" ref="EF6:EN6" si="14">IF(EF7="",NA(),EF7)</f>
        <v>0.47</v>
      </c>
      <c r="EG6" s="35">
        <f t="shared" si="14"/>
        <v>0.55000000000000004</v>
      </c>
      <c r="EH6" s="35">
        <f t="shared" si="14"/>
        <v>0.27</v>
      </c>
      <c r="EI6" s="35">
        <f t="shared" si="14"/>
        <v>1</v>
      </c>
      <c r="EJ6" s="35">
        <f t="shared" si="14"/>
        <v>0.11</v>
      </c>
      <c r="EK6" s="35">
        <f t="shared" si="14"/>
        <v>0.15</v>
      </c>
      <c r="EL6" s="35">
        <f t="shared" si="14"/>
        <v>0.16</v>
      </c>
      <c r="EM6" s="35">
        <f t="shared" si="14"/>
        <v>0.13</v>
      </c>
      <c r="EN6" s="35">
        <f t="shared" si="14"/>
        <v>0.15</v>
      </c>
      <c r="EO6" s="34" t="str">
        <f>IF(EO7="","",IF(EO7="-","【-】","【"&amp;SUBSTITUTE(TEXT(EO7,"#,##0.00"),"-","△")&amp;"】"))</f>
        <v>【0.22】</v>
      </c>
    </row>
    <row r="7" spans="1:145" s="36" customFormat="1" x14ac:dyDescent="0.15">
      <c r="A7" s="28"/>
      <c r="B7" s="37">
        <v>2019</v>
      </c>
      <c r="C7" s="37">
        <v>63029</v>
      </c>
      <c r="D7" s="37">
        <v>47</v>
      </c>
      <c r="E7" s="37">
        <v>17</v>
      </c>
      <c r="F7" s="37">
        <v>1</v>
      </c>
      <c r="G7" s="37">
        <v>0</v>
      </c>
      <c r="H7" s="37" t="s">
        <v>98</v>
      </c>
      <c r="I7" s="37" t="s">
        <v>99</v>
      </c>
      <c r="J7" s="37" t="s">
        <v>100</v>
      </c>
      <c r="K7" s="37" t="s">
        <v>101</v>
      </c>
      <c r="L7" s="37" t="s">
        <v>102</v>
      </c>
      <c r="M7" s="37" t="s">
        <v>103</v>
      </c>
      <c r="N7" s="38" t="s">
        <v>104</v>
      </c>
      <c r="O7" s="38" t="s">
        <v>105</v>
      </c>
      <c r="P7" s="38">
        <v>87.04</v>
      </c>
      <c r="Q7" s="38">
        <v>87.83</v>
      </c>
      <c r="R7" s="38">
        <v>3350</v>
      </c>
      <c r="S7" s="38">
        <v>11177</v>
      </c>
      <c r="T7" s="38">
        <v>31.15</v>
      </c>
      <c r="U7" s="38">
        <v>358.81</v>
      </c>
      <c r="V7" s="38">
        <v>9692</v>
      </c>
      <c r="W7" s="38">
        <v>3.52</v>
      </c>
      <c r="X7" s="38">
        <v>2753.41</v>
      </c>
      <c r="Y7" s="38">
        <v>52.79</v>
      </c>
      <c r="Z7" s="38">
        <v>52.63</v>
      </c>
      <c r="AA7" s="38">
        <v>55.52</v>
      </c>
      <c r="AB7" s="38">
        <v>56.28</v>
      </c>
      <c r="AC7" s="38">
        <v>55.57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2342.08</v>
      </c>
      <c r="BG7" s="38">
        <v>2400.66</v>
      </c>
      <c r="BH7" s="38">
        <v>2288.1999999999998</v>
      </c>
      <c r="BI7" s="38">
        <v>1622.56</v>
      </c>
      <c r="BJ7" s="38">
        <v>1795.89</v>
      </c>
      <c r="BK7" s="38">
        <v>1118.56</v>
      </c>
      <c r="BL7" s="38">
        <v>1111.31</v>
      </c>
      <c r="BM7" s="38">
        <v>966.33</v>
      </c>
      <c r="BN7" s="38">
        <v>958.81</v>
      </c>
      <c r="BO7" s="38">
        <v>1001.3</v>
      </c>
      <c r="BP7" s="38">
        <v>682.51</v>
      </c>
      <c r="BQ7" s="38">
        <v>60.62</v>
      </c>
      <c r="BR7" s="38">
        <v>59.97</v>
      </c>
      <c r="BS7" s="38">
        <v>59.69</v>
      </c>
      <c r="BT7" s="38">
        <v>59.98</v>
      </c>
      <c r="BU7" s="38">
        <v>62.34</v>
      </c>
      <c r="BV7" s="38">
        <v>72.33</v>
      </c>
      <c r="BW7" s="38">
        <v>75.540000000000006</v>
      </c>
      <c r="BX7" s="38">
        <v>81.739999999999995</v>
      </c>
      <c r="BY7" s="38">
        <v>82.88</v>
      </c>
      <c r="BZ7" s="38">
        <v>81.88</v>
      </c>
      <c r="CA7" s="38">
        <v>100.34</v>
      </c>
      <c r="CB7" s="38">
        <v>290.10000000000002</v>
      </c>
      <c r="CC7" s="38">
        <v>286.93</v>
      </c>
      <c r="CD7" s="38">
        <v>295.3</v>
      </c>
      <c r="CE7" s="38">
        <v>291.31</v>
      </c>
      <c r="CF7" s="38">
        <v>285.97000000000003</v>
      </c>
      <c r="CG7" s="38">
        <v>215.28</v>
      </c>
      <c r="CH7" s="38">
        <v>207.96</v>
      </c>
      <c r="CI7" s="38">
        <v>194.31</v>
      </c>
      <c r="CJ7" s="38">
        <v>190.99</v>
      </c>
      <c r="CK7" s="38">
        <v>187.55</v>
      </c>
      <c r="CL7" s="38">
        <v>136.15</v>
      </c>
      <c r="CM7" s="38" t="s">
        <v>104</v>
      </c>
      <c r="CN7" s="38" t="s">
        <v>104</v>
      </c>
      <c r="CO7" s="38" t="s">
        <v>104</v>
      </c>
      <c r="CP7" s="38" t="s">
        <v>104</v>
      </c>
      <c r="CQ7" s="38" t="s">
        <v>104</v>
      </c>
      <c r="CR7" s="38">
        <v>54.67</v>
      </c>
      <c r="CS7" s="38">
        <v>53.51</v>
      </c>
      <c r="CT7" s="38">
        <v>53.5</v>
      </c>
      <c r="CU7" s="38">
        <v>52.58</v>
      </c>
      <c r="CV7" s="38">
        <v>50.94</v>
      </c>
      <c r="CW7" s="38">
        <v>59.64</v>
      </c>
      <c r="CX7" s="38">
        <v>84.48</v>
      </c>
      <c r="CY7" s="38">
        <v>84.87</v>
      </c>
      <c r="CZ7" s="38">
        <v>85.8</v>
      </c>
      <c r="DA7" s="38">
        <v>86.33</v>
      </c>
      <c r="DB7" s="38">
        <v>86.67</v>
      </c>
      <c r="DC7" s="38">
        <v>83.8</v>
      </c>
      <c r="DD7" s="38">
        <v>83.91</v>
      </c>
      <c r="DE7" s="38">
        <v>83.51</v>
      </c>
      <c r="DF7" s="38">
        <v>83.02</v>
      </c>
      <c r="DG7" s="38">
        <v>82.55</v>
      </c>
      <c r="DH7" s="38">
        <v>95.35</v>
      </c>
      <c r="DI7" s="38"/>
      <c r="DJ7" s="38"/>
      <c r="DK7" s="38"/>
      <c r="DL7" s="38"/>
      <c r="DM7" s="38"/>
      <c r="DN7" s="38"/>
      <c r="DO7" s="38"/>
      <c r="DP7" s="38"/>
      <c r="DQ7" s="38"/>
      <c r="DR7" s="38"/>
      <c r="DS7" s="38"/>
      <c r="DT7" s="38"/>
      <c r="DU7" s="38"/>
      <c r="DV7" s="38"/>
      <c r="DW7" s="38"/>
      <c r="DX7" s="38"/>
      <c r="DY7" s="38"/>
      <c r="DZ7" s="38"/>
      <c r="EA7" s="38"/>
      <c r="EB7" s="38"/>
      <c r="EC7" s="38"/>
      <c r="ED7" s="38"/>
      <c r="EE7" s="38">
        <v>0.64</v>
      </c>
      <c r="EF7" s="38">
        <v>0.47</v>
      </c>
      <c r="EG7" s="38">
        <v>0.55000000000000004</v>
      </c>
      <c r="EH7" s="38">
        <v>0.27</v>
      </c>
      <c r="EI7" s="38">
        <v>1</v>
      </c>
      <c r="EJ7" s="38">
        <v>0.11</v>
      </c>
      <c r="EK7" s="38">
        <v>0.15</v>
      </c>
      <c r="EL7" s="38">
        <v>0.16</v>
      </c>
      <c r="EM7" s="38">
        <v>0.13</v>
      </c>
      <c r="EN7" s="38">
        <v>0.15</v>
      </c>
      <c r="EO7" s="38">
        <v>0.22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114</v>
      </c>
      <c r="D13" t="s">
        <v>113</v>
      </c>
      <c r="E13" t="s">
        <v>113</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U3041</cp:lastModifiedBy>
  <cp:lastPrinted>2021-01-26T06:03:45Z</cp:lastPrinted>
  <dcterms:created xsi:type="dcterms:W3CDTF">2020-12-04T02:43:04Z</dcterms:created>
  <dcterms:modified xsi:type="dcterms:W3CDTF">2021-01-26T06:11:51Z</dcterms:modified>
  <cp:category/>
</cp:coreProperties>
</file>