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172.18.1.170\lgwan接続系共有フォルダ\08建設課\下水道グループ\2021.3.～下水道G共有フォルダ\01 維持管理担当PC\02　経営・財政\経営分析表\R3（R2決算分）\04　提出\01 公共\"/>
    </mc:Choice>
  </mc:AlternateContent>
  <xr:revisionPtr revIDLastSave="0" documentId="13_ncr:1_{523A376D-9101-4C7C-AD24-60D7A9BCC59B}" xr6:coauthVersionLast="41" xr6:coauthVersionMax="41" xr10:uidLastSave="{00000000-0000-0000-0000-000000000000}"/>
  <workbookProtection workbookAlgorithmName="SHA-512" workbookHashValue="JTaUBRgr+9ixlvfqkFmlH7I8FydRcdemjQVzI/f7nEi12Tmv8rBbpw20kqABHj3R35Elcq6yW3CSq+40PV+zdA==" workbookSaltValue="1oneQxMqarrs+lTYIXTcqg==" workbookSpinCount="100000" lockStructure="1"/>
  <bookViews>
    <workbookView xWindow="1560" yWindow="1380" windowWidth="26670" windowHeight="1482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L10" i="4"/>
  <c r="AD10" i="4"/>
  <c r="B10" i="4"/>
  <c r="P8" i="4"/>
  <c r="I8" i="4"/>
</calcChain>
</file>

<file path=xl/sharedStrings.xml><?xml version="1.0" encoding="utf-8"?>
<sst xmlns="http://schemas.openxmlformats.org/spreadsheetml/2006/main" count="241" uniqueCount="119">
  <si>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</si>
  <si>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</si>
  <si>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</si>
  <si>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</si>
  <si>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</si>
  <si>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</si>
  <si>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</si>
  <si>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</si>
  <si>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</si>
  <si>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</si>
  <si>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</si>
  <si>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</si>
  <si>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</si>
  <si>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</si>
  <si>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</si>
  <si>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</si>
  <si>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</si>
  <si>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</si>
  <si>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</si>
  <si>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</si>
  <si>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</si>
  <si>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</si>
  <si>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</si>
  <si>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</si>
  <si>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</si>
  <si>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</si>
  <si>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</si>
  <si>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</si>
  <si>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</si>
  <si>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</si>
  <si>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</si>
  <si>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</si>
  <si>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</si>
  <si>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</si>
  <si>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</si>
  <si>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</si>
  <si>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</si>
  <si>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</si>
  <si>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</si>
  <si>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</si>
  <si>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</si>
  <si>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</si>
  <si>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</si>
  <si>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</si>
  <si>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</si>
  <si>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</si>
  <si>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</si>
  <si>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</si>
  <si>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</si>
  <si>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</si>
  <si>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</si>
  <si>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</si>
  <si>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</si>
  <si>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</si>
  <si>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</si>
  <si>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</si>
  <si>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</si>
  <si>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</si>
  <si>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</si>
  <si>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</si>
  <si>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</si>
  <si>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</si>
  <si>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</si>
  <si>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</si>
  <si>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</si>
  <si>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</si>
  <si>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</si>
  <si>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</si>
  <si>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</si>
  <si>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</si>
  <si>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</si>
  <si>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</si>
  <si>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</si>
  <si>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</si>
  <si>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</si>
  <si>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</si>
  <si>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</si>
  <si>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</si>
  <si>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</si>
  <si>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</si>
  <si>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</si>
  <si>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</si>
  <si>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</si>
  <si>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</si>
  <si>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</si>
  <si>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</si>
  <si>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</si>
  <si>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</si>
  <si>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</si>
  <si>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</si>
  <si>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</si>
  <si>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</si>
  <si>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</si>
  <si>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</si>
  <si>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</si>
  <si>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</si>
  <si>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</si>
  <si>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</si>
  <si>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</si>
  <si>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</si>
  <si>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</si>
  <si>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</si>
  <si>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</si>
  <si>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</si>
  <si>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</si>
  <si>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</si>
  <si>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</si>
  <si>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</si>
  <si>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</si>
  <si>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</si>
  <si>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</si>
  <si>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</si>
  <si>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</si>
  <si>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</si>
  <si>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</si>
  <si>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</si>
  <si>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現在、法定耐用年数を経過した管渠を所有していないため、積極的な改築更新を実施していない。
　平成23年度から毎年度管渠内カメラ調査を実施しており、調査の結果判明した不良箇所については、随時補修を実施している。ただし、主として不明水対策や日常の維持管理の一環として事業を実施しているものであり、計上している延長については、更生・改築実施延長ではなく、不良箇所の部分補修を実施したスパン延長である。</t>
    <phoneticPr fontId="4"/>
  </si>
  <si>
    <t xml:space="preserve">  効率的な汚水処理のため、農業集落排水の1処理区を平成30年4月1日に、さらにもう1処理区を平成31年4月1日に公共下水道へ編入した。残り2処理区についても編入の検討を進め、さらなる安定的な経営を図っていく。
　また、持続的な機能確保及びライフサイクルコストの低減と改築事業の平準化を図るため、町ストックマネジメント計画に基づいた点検・調査を実施し、具体的な改築等の必要が生じた際には改築実施計画を策定していく。</t>
    <phoneticPr fontId="4"/>
  </si>
  <si>
    <t xml:space="preserve"> 本事業は資本費が膨大で、地方債償還金とその支払利子が歳出の大部分を占めており、経営は元利償還金と使用料収入、一般会計繰入金に大きく左右される。
　収益的収支比率は前年度を上回ったが、使用料収入の増加及び地方債利子償還金の減少によるものである。今後も維持管理費等の総費用削減に努め、比率の改善を目指していく必要がある。
　企業債残高対事業規模比率は類似団体と比較して高い状態である。平成20年度以降整備事業を休止しており、地方債残高は減少する見込みであるため、長期的に見れば減少していく見込みである。
　経費回収率は、使用料収入の増加及び汚水処理費の減少により、昨年度を上回った。下水道使用料水準は近隣自治体と概ね同程度であり大幅な値上げは困難であるため、類似団体平均を下回る状態が続くと推察される。
　汚水処理原価については、地方債利子償還金の減少及び有収水量の増加により、昨年度を下回った。今後の有収水量は、人口減少等により長期的には減少見込みであることから、汚水処理原価は高めに推移する見込みである。
　水洗化率については、類似団体平均を上回っているが、全国平均との開きがあるため、さらなる接続推進を図る必要がある。</t>
    <rPh sb="86" eb="88">
      <t>ウワマワ</t>
    </rPh>
    <rPh sb="92" eb="94">
      <t>シヨウ</t>
    </rPh>
    <rPh sb="94" eb="95">
      <t>リョウ</t>
    </rPh>
    <rPh sb="95" eb="97">
      <t>シュウニュウ</t>
    </rPh>
    <rPh sb="98" eb="100">
      <t>ゾウカ</t>
    </rPh>
    <rPh sb="100" eb="101">
      <t>オヨ</t>
    </rPh>
    <rPh sb="102" eb="104">
      <t>チホウ</t>
    </rPh>
    <rPh sb="104" eb="105">
      <t>サイ</t>
    </rPh>
    <rPh sb="105" eb="107">
      <t>リシ</t>
    </rPh>
    <rPh sb="107" eb="110">
      <t>ショウカンキン</t>
    </rPh>
    <rPh sb="111" eb="113">
      <t>ゲンショウ</t>
    </rPh>
    <rPh sb="262" eb="264">
      <t>シュウニュウ</t>
    </rPh>
    <rPh sb="269" eb="271">
      <t>オスイ</t>
    </rPh>
    <rPh sb="271" eb="273">
      <t>ショリ</t>
    </rPh>
    <rPh sb="273" eb="274">
      <t>ヒ</t>
    </rPh>
    <rPh sb="275" eb="277">
      <t>ゲンショウ</t>
    </rPh>
    <rPh sb="281" eb="284">
      <t>サクネンド</t>
    </rPh>
    <rPh sb="285" eb="287">
      <t>ウワマワ</t>
    </rPh>
    <rPh sb="364" eb="366">
      <t>チホウ</t>
    </rPh>
    <rPh sb="366" eb="367">
      <t>サイ</t>
    </rPh>
    <rPh sb="367" eb="369">
      <t>リシ</t>
    </rPh>
    <rPh sb="369" eb="372">
      <t>ショウカンキン</t>
    </rPh>
    <rPh sb="373" eb="375">
      <t>ゲンショウ</t>
    </rPh>
    <rPh sb="375" eb="376">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</si>
</sst>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0.47</c:v>
                </c:pt>
                <c:pt idx="1">
                  <c:v>0.55000000000000004</c:v>
                </c:pt>
                <c:pt idx="2">
                  <c:v>0.27</c:v>
                </c:pt>
                <c:pt idx="3">
                  <c:v>1</c:v>
                </c:pt>
                <c:pt idx="4">
                  <c:v>0.92</c:v>
                </c:pt>
              </c:numCache>
            </c:numRef>
          </c:val>
          <c:extLst>
            <c:ext xmlns:c16="http://schemas.microsoft.com/office/drawing/2014/chart" uri="{C3380CC4-5D6E-409C-BE32-E72D297353CC}">
              <c16:uniqueId val="{00000000-24D6-48C4-82E7-B0204DFE7D4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0.13</c:v>
                </c:pt>
                <c:pt idx="3">
                  <c:v>0.15</c:v>
                </c:pt>
                <c:pt idx="4">
                  <c:v>1.65</c:v>
                </c:pt>
              </c:numCache>
            </c:numRef>
          </c:val>
          <c:smooth val="0"/>
          <c:extLst>
            <c:ext xmlns:c16="http://schemas.microsoft.com/office/drawing/2014/chart" uri="{C3380CC4-5D6E-409C-BE32-E72D297353CC}">
              <c16:uniqueId val="{00000001-24D6-48C4-82E7-B0204DFE7D4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4F2-49D6-B69F-2B1DA06AB91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53.51</c:v>
                </c:pt>
                <c:pt idx="1">
                  <c:v>53.5</c:v>
                </c:pt>
                <c:pt idx="2">
                  <c:v>52.58</c:v>
                </c:pt>
                <c:pt idx="3">
                  <c:v>50.94</c:v>
                </c:pt>
                <c:pt idx="4">
                  <c:v>50.53</c:v>
                </c:pt>
              </c:numCache>
            </c:numRef>
          </c:val>
          <c:smooth val="0"/>
          <c:extLst>
            <c:ext xmlns:c16="http://schemas.microsoft.com/office/drawing/2014/chart" uri="{C3380CC4-5D6E-409C-BE32-E72D297353CC}">
              <c16:uniqueId val="{00000001-44F2-49D6-B69F-2B1DA06AB91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84.87</c:v>
                </c:pt>
                <c:pt idx="1">
                  <c:v>85.8</c:v>
                </c:pt>
                <c:pt idx="2">
                  <c:v>86.33</c:v>
                </c:pt>
                <c:pt idx="3">
                  <c:v>86.67</c:v>
                </c:pt>
                <c:pt idx="4">
                  <c:v>86.99</c:v>
                </c:pt>
              </c:numCache>
            </c:numRef>
          </c:val>
          <c:extLst>
            <c:ext xmlns:c16="http://schemas.microsoft.com/office/drawing/2014/chart" uri="{C3380CC4-5D6E-409C-BE32-E72D297353CC}">
              <c16:uniqueId val="{00000000-CAAC-4133-B91D-4FA5C614A09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83.91</c:v>
                </c:pt>
                <c:pt idx="1">
                  <c:v>83.51</c:v>
                </c:pt>
                <c:pt idx="2">
                  <c:v>83.02</c:v>
                </c:pt>
                <c:pt idx="3">
                  <c:v>82.55</c:v>
                </c:pt>
                <c:pt idx="4">
                  <c:v>82.08</c:v>
                </c:pt>
              </c:numCache>
            </c:numRef>
          </c:val>
          <c:smooth val="0"/>
          <c:extLst>
            <c:ext xmlns:c16="http://schemas.microsoft.com/office/drawing/2014/chart" uri="{C3380CC4-5D6E-409C-BE32-E72D297353CC}">
              <c16:uniqueId val="{00000001-CAAC-4133-B91D-4FA5C614A09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52.63</c:v>
                </c:pt>
                <c:pt idx="1">
                  <c:v>55.52</c:v>
                </c:pt>
                <c:pt idx="2">
                  <c:v>56.28</c:v>
                </c:pt>
                <c:pt idx="3">
                  <c:v>55.57</c:v>
                </c:pt>
                <c:pt idx="4">
                  <c:v>57.36</c:v>
                </c:pt>
              </c:numCache>
            </c:numRef>
          </c:val>
          <c:extLst>
            <c:ext xmlns:c16="http://schemas.microsoft.com/office/drawing/2014/chart" uri="{C3380CC4-5D6E-409C-BE32-E72D297353CC}">
              <c16:uniqueId val="{00000000-489A-4BCD-AE69-863514674E1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9A-4BCD-AE69-863514674E1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32D-4D8D-8273-E8E00675D24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32D-4D8D-8273-E8E00675D24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B1-4856-B747-C23717EBB3C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B1-4856-B747-C23717EBB3C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53-457C-810A-E8003EBFB1D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53-457C-810A-E8003EBFB1D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6A4-4282-A2BB-5708762FF1F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A4-4282-A2BB-5708762FF1F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2400.66</c:v>
                </c:pt>
                <c:pt idx="1">
                  <c:v>2288.1999999999998</c:v>
                </c:pt>
                <c:pt idx="2">
                  <c:v>1622.56</c:v>
                </c:pt>
                <c:pt idx="3">
                  <c:v>1795.89</c:v>
                </c:pt>
                <c:pt idx="4">
                  <c:v>1607.03</c:v>
                </c:pt>
              </c:numCache>
            </c:numRef>
          </c:val>
          <c:extLst>
            <c:ext xmlns:c16="http://schemas.microsoft.com/office/drawing/2014/chart" uri="{C3380CC4-5D6E-409C-BE32-E72D297353CC}">
              <c16:uniqueId val="{00000000-DBE8-4872-9C1D-69CC9D74BFE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1111.31</c:v>
                </c:pt>
                <c:pt idx="1">
                  <c:v>966.33</c:v>
                </c:pt>
                <c:pt idx="2">
                  <c:v>958.81</c:v>
                </c:pt>
                <c:pt idx="3">
                  <c:v>1001.3</c:v>
                </c:pt>
                <c:pt idx="4">
                  <c:v>1050.51</c:v>
                </c:pt>
              </c:numCache>
            </c:numRef>
          </c:val>
          <c:smooth val="0"/>
          <c:extLst>
            <c:ext xmlns:c16="http://schemas.microsoft.com/office/drawing/2014/chart" uri="{C3380CC4-5D6E-409C-BE32-E72D297353CC}">
              <c16:uniqueId val="{00000001-DBE8-4872-9C1D-69CC9D74BFE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59.97</c:v>
                </c:pt>
                <c:pt idx="1">
                  <c:v>59.69</c:v>
                </c:pt>
                <c:pt idx="2">
                  <c:v>59.98</c:v>
                </c:pt>
                <c:pt idx="3">
                  <c:v>62.34</c:v>
                </c:pt>
                <c:pt idx="4">
                  <c:v>65.25</c:v>
                </c:pt>
              </c:numCache>
            </c:numRef>
          </c:val>
          <c:extLst>
            <c:ext xmlns:c16="http://schemas.microsoft.com/office/drawing/2014/chart" uri="{C3380CC4-5D6E-409C-BE32-E72D297353CC}">
              <c16:uniqueId val="{00000000-FC51-459B-9880-79E128597C4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75.540000000000006</c:v>
                </c:pt>
                <c:pt idx="1">
                  <c:v>81.739999999999995</c:v>
                </c:pt>
                <c:pt idx="2">
                  <c:v>82.88</c:v>
                </c:pt>
                <c:pt idx="3">
                  <c:v>81.88</c:v>
                </c:pt>
                <c:pt idx="4">
                  <c:v>82.65</c:v>
                </c:pt>
              </c:numCache>
            </c:numRef>
          </c:val>
          <c:smooth val="0"/>
          <c:extLst>
            <c:ext xmlns:c16="http://schemas.microsoft.com/office/drawing/2014/chart" uri="{C3380CC4-5D6E-409C-BE32-E72D297353CC}">
              <c16:uniqueId val="{00000001-FC51-459B-9880-79E128597C4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286.93</c:v>
                </c:pt>
                <c:pt idx="1">
                  <c:v>295.3</c:v>
                </c:pt>
                <c:pt idx="2">
                  <c:v>291.31</c:v>
                </c:pt>
                <c:pt idx="3">
                  <c:v>285.97000000000003</c:v>
                </c:pt>
                <c:pt idx="4">
                  <c:v>276.49</c:v>
                </c:pt>
              </c:numCache>
            </c:numRef>
          </c:val>
          <c:extLst>
            <c:ext xmlns:c16="http://schemas.microsoft.com/office/drawing/2014/chart" uri="{C3380CC4-5D6E-409C-BE32-E72D297353CC}">
              <c16:uniqueId val="{00000000-C8FE-434B-8CC0-BF79367319B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207.96</c:v>
                </c:pt>
                <c:pt idx="1">
                  <c:v>194.31</c:v>
                </c:pt>
                <c:pt idx="2">
                  <c:v>190.99</c:v>
                </c:pt>
                <c:pt idx="3">
                  <c:v>187.55</c:v>
                </c:pt>
                <c:pt idx="4">
                  <c:v>186.3</c:v>
                </c:pt>
              </c:numCache>
            </c:numRef>
          </c:val>
          <c:smooth val="0"/>
          <c:extLst>
            <c:ext xmlns:c16="http://schemas.microsoft.com/office/drawing/2014/chart" uri="{C3380CC4-5D6E-409C-BE32-E72D297353CC}">
              <c16:uniqueId val="{00000001-C8FE-434B-8CC0-BF79367319B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S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中山町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Cc2</v>
      </c>
      <c r="X8" s="49"/>
      <c r="Y8" s="49"/>
      <c r="Z8" s="49"/>
      <c r="AA8" s="49"/>
      <c r="AB8" s="49"/>
      <c r="AC8" s="49"/>
      <c r="AD8" s="50" t="str">
        <f>データ!$M$6</f>
        <v>非設置</v>
      </c>
      <c r="AE8" s="50"/>
      <c r="AF8" s="50"/>
      <c r="AG8" s="50"/>
      <c r="AH8" s="50"/>
      <c r="AI8" s="50"/>
      <c r="AJ8" s="50"/>
      <c r="AK8" s="3"/>
      <c r="AL8" s="51">
        <f>データ!S6</f>
        <v>11017</v>
      </c>
      <c r="AM8" s="51"/>
      <c r="AN8" s="51"/>
      <c r="AO8" s="51"/>
      <c r="AP8" s="51"/>
      <c r="AQ8" s="51"/>
      <c r="AR8" s="51"/>
      <c r="AS8" s="51"/>
      <c r="AT8" s="46">
        <f>データ!T6</f>
        <v>31.15</v>
      </c>
      <c r="AU8" s="46"/>
      <c r="AV8" s="46"/>
      <c r="AW8" s="46"/>
      <c r="AX8" s="46"/>
      <c r="AY8" s="46"/>
      <c r="AZ8" s="46"/>
      <c r="BA8" s="46"/>
      <c r="BB8" s="46">
        <f>データ!U6</f>
        <v>353.68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87.27</v>
      </c>
      <c r="Q10" s="46"/>
      <c r="R10" s="46"/>
      <c r="S10" s="46"/>
      <c r="T10" s="46"/>
      <c r="U10" s="46"/>
      <c r="V10" s="46"/>
      <c r="W10" s="46">
        <f>データ!Q6</f>
        <v>88.14</v>
      </c>
      <c r="X10" s="46"/>
      <c r="Y10" s="46"/>
      <c r="Z10" s="46"/>
      <c r="AA10" s="46"/>
      <c r="AB10" s="46"/>
      <c r="AC10" s="46"/>
      <c r="AD10" s="51">
        <f>データ!R6</f>
        <v>3350</v>
      </c>
      <c r="AE10" s="51"/>
      <c r="AF10" s="51"/>
      <c r="AG10" s="51"/>
      <c r="AH10" s="51"/>
      <c r="AI10" s="51"/>
      <c r="AJ10" s="51"/>
      <c r="AK10" s="2"/>
      <c r="AL10" s="51">
        <f>データ!V6</f>
        <v>9602</v>
      </c>
      <c r="AM10" s="51"/>
      <c r="AN10" s="51"/>
      <c r="AO10" s="51"/>
      <c r="AP10" s="51"/>
      <c r="AQ10" s="51"/>
      <c r="AR10" s="51"/>
      <c r="AS10" s="51"/>
      <c r="AT10" s="46">
        <f>データ!W6</f>
        <v>3.52</v>
      </c>
      <c r="AU10" s="46"/>
      <c r="AV10" s="46"/>
      <c r="AW10" s="46"/>
      <c r="AX10" s="46"/>
      <c r="AY10" s="46"/>
      <c r="AZ10" s="46"/>
      <c r="BA10" s="46"/>
      <c r="BB10" s="46">
        <f>データ!X6</f>
        <v>2727.84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118</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【705.21】</v>
      </c>
      <c r="I86" s="26" t="str">
        <f>データ!CA6</f>
        <v>【98.96】</v>
      </c>
      <c r="J86" s="26" t="str">
        <f>データ!CL6</f>
        <v>【134.52】</v>
      </c>
      <c r="K86" s="26" t="str">
        <f>データ!CW6</f>
        <v>【59.57】</v>
      </c>
      <c r="L86" s="26" t="str">
        <f>データ!DH6</f>
        <v>【95.57】</v>
      </c>
      <c r="M86" s="26" t="s">
        <v>44</v>
      </c>
      <c r="N86" s="26" t="s">
        <v>45</v>
      </c>
      <c r="O86" s="26" t="str">
        <f>データ!EO6</f>
        <v>【0.30】</v>
      </c>
    </row>
  </sheetData>
  <sheetProtection algorithmName="SHA-512" hashValue="w4mBtqU8d78jNyqCqlVa6nbmV/bLF9mVbjNrKHDVlriESuMBG8rrie+X1bf0kmCJEGa6K8h2ETCZLI5Uw7GElg==" saltValue="NHrD6Wk8nlQHBmL5oy4QS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63029</v>
      </c>
      <c r="D6" s="33">
        <f t="shared" si="3"/>
        <v>47</v>
      </c>
      <c r="E6" s="33">
        <f t="shared" si="3"/>
        <v>17</v>
      </c>
      <c r="F6" s="33">
        <f t="shared" si="3"/>
        <v>1</v>
      </c>
      <c r="G6" s="33">
        <f t="shared" si="3"/>
        <v>0</v>
      </c>
      <c r="H6" s="33" t="str">
        <f t="shared" si="3"/>
        <v>山形県　中山町</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87.27</v>
      </c>
      <c r="Q6" s="34">
        <f t="shared" si="3"/>
        <v>88.14</v>
      </c>
      <c r="R6" s="34">
        <f t="shared" si="3"/>
        <v>3350</v>
      </c>
      <c r="S6" s="34">
        <f t="shared" si="3"/>
        <v>11017</v>
      </c>
      <c r="T6" s="34">
        <f t="shared" si="3"/>
        <v>31.15</v>
      </c>
      <c r="U6" s="34">
        <f t="shared" si="3"/>
        <v>353.68</v>
      </c>
      <c r="V6" s="34">
        <f t="shared" si="3"/>
        <v>9602</v>
      </c>
      <c r="W6" s="34">
        <f t="shared" si="3"/>
        <v>3.52</v>
      </c>
      <c r="X6" s="34">
        <f t="shared" si="3"/>
        <v>2727.84</v>
      </c>
      <c r="Y6" s="35">
        <f>IF(Y7="",NA(),Y7)</f>
        <v>52.63</v>
      </c>
      <c r="Z6" s="35">
        <f t="shared" ref="Z6:AH6" si="4">IF(Z7="",NA(),Z7)</f>
        <v>55.52</v>
      </c>
      <c r="AA6" s="35">
        <f t="shared" si="4"/>
        <v>56.28</v>
      </c>
      <c r="AB6" s="35">
        <f t="shared" si="4"/>
        <v>55.57</v>
      </c>
      <c r="AC6" s="35">
        <f t="shared" si="4"/>
        <v>57.36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2400.66</v>
      </c>
      <c r="BG6" s="35">
        <f t="shared" ref="BG6:BO6" si="7">IF(BG7="",NA(),BG7)</f>
        <v>2288.1999999999998</v>
      </c>
      <c r="BH6" s="35">
        <f t="shared" si="7"/>
        <v>1622.56</v>
      </c>
      <c r="BI6" s="35">
        <f t="shared" si="7"/>
        <v>1795.89</v>
      </c>
      <c r="BJ6" s="35">
        <f t="shared" si="7"/>
        <v>1607.03</v>
      </c>
      <c r="BK6" s="35">
        <f t="shared" si="7"/>
        <v>1111.31</v>
      </c>
      <c r="BL6" s="35">
        <f t="shared" si="7"/>
        <v>966.33</v>
      </c>
      <c r="BM6" s="35">
        <f t="shared" si="7"/>
        <v>958.81</v>
      </c>
      <c r="BN6" s="35">
        <f t="shared" si="7"/>
        <v>1001.3</v>
      </c>
      <c r="BO6" s="35">
        <f t="shared" si="7"/>
        <v>1050.51</v>
      </c>
      <c r="BP6" s="34" t="str">
        <f>IF(BP7="","",IF(BP7="-","【-】","【"&amp;SUBSTITUTE(TEXT(BP7,"#,##0.00"),"-","△")&amp;"】"))</f>
        <v>【705.21】</v>
      </c>
      <c r="BQ6" s="35">
        <f>IF(BQ7="",NA(),BQ7)</f>
        <v>59.97</v>
      </c>
      <c r="BR6" s="35">
        <f t="shared" ref="BR6:BZ6" si="8">IF(BR7="",NA(),BR7)</f>
        <v>59.69</v>
      </c>
      <c r="BS6" s="35">
        <f t="shared" si="8"/>
        <v>59.98</v>
      </c>
      <c r="BT6" s="35">
        <f t="shared" si="8"/>
        <v>62.34</v>
      </c>
      <c r="BU6" s="35">
        <f t="shared" si="8"/>
        <v>65.25</v>
      </c>
      <c r="BV6" s="35">
        <f t="shared" si="8"/>
        <v>75.540000000000006</v>
      </c>
      <c r="BW6" s="35">
        <f t="shared" si="8"/>
        <v>81.739999999999995</v>
      </c>
      <c r="BX6" s="35">
        <f t="shared" si="8"/>
        <v>82.88</v>
      </c>
      <c r="BY6" s="35">
        <f t="shared" si="8"/>
        <v>81.88</v>
      </c>
      <c r="BZ6" s="35">
        <f t="shared" si="8"/>
        <v>82.65</v>
      </c>
      <c r="CA6" s="34" t="str">
        <f>IF(CA7="","",IF(CA7="-","【-】","【"&amp;SUBSTITUTE(TEXT(CA7,"#,##0.00"),"-","△")&amp;"】"))</f>
        <v>【98.96】</v>
      </c>
      <c r="CB6" s="35">
        <f>IF(CB7="",NA(),CB7)</f>
        <v>286.93</v>
      </c>
      <c r="CC6" s="35">
        <f t="shared" ref="CC6:CK6" si="9">IF(CC7="",NA(),CC7)</f>
        <v>295.3</v>
      </c>
      <c r="CD6" s="35">
        <f t="shared" si="9"/>
        <v>291.31</v>
      </c>
      <c r="CE6" s="35">
        <f t="shared" si="9"/>
        <v>285.97000000000003</v>
      </c>
      <c r="CF6" s="35">
        <f t="shared" si="9"/>
        <v>276.49</v>
      </c>
      <c r="CG6" s="35">
        <f t="shared" si="9"/>
        <v>207.96</v>
      </c>
      <c r="CH6" s="35">
        <f t="shared" si="9"/>
        <v>194.31</v>
      </c>
      <c r="CI6" s="35">
        <f t="shared" si="9"/>
        <v>190.99</v>
      </c>
      <c r="CJ6" s="35">
        <f t="shared" si="9"/>
        <v>187.55</v>
      </c>
      <c r="CK6" s="35">
        <f t="shared" si="9"/>
        <v>186.3</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53.51</v>
      </c>
      <c r="CS6" s="35">
        <f t="shared" si="10"/>
        <v>53.5</v>
      </c>
      <c r="CT6" s="35">
        <f t="shared" si="10"/>
        <v>52.58</v>
      </c>
      <c r="CU6" s="35">
        <f t="shared" si="10"/>
        <v>50.94</v>
      </c>
      <c r="CV6" s="35">
        <f t="shared" si="10"/>
        <v>50.53</v>
      </c>
      <c r="CW6" s="34" t="str">
        <f>IF(CW7="","",IF(CW7="-","【-】","【"&amp;SUBSTITUTE(TEXT(CW7,"#,##0.00"),"-","△")&amp;"】"))</f>
        <v>【59.57】</v>
      </c>
      <c r="CX6" s="35">
        <f>IF(CX7="",NA(),CX7)</f>
        <v>84.87</v>
      </c>
      <c r="CY6" s="35">
        <f t="shared" ref="CY6:DG6" si="11">IF(CY7="",NA(),CY7)</f>
        <v>85.8</v>
      </c>
      <c r="CZ6" s="35">
        <f t="shared" si="11"/>
        <v>86.33</v>
      </c>
      <c r="DA6" s="35">
        <f t="shared" si="11"/>
        <v>86.67</v>
      </c>
      <c r="DB6" s="35">
        <f t="shared" si="11"/>
        <v>86.99</v>
      </c>
      <c r="DC6" s="35">
        <f t="shared" si="11"/>
        <v>83.91</v>
      </c>
      <c r="DD6" s="35">
        <f t="shared" si="11"/>
        <v>83.51</v>
      </c>
      <c r="DE6" s="35">
        <f t="shared" si="11"/>
        <v>83.02</v>
      </c>
      <c r="DF6" s="35">
        <f t="shared" si="11"/>
        <v>82.55</v>
      </c>
      <c r="DG6" s="35">
        <f t="shared" si="11"/>
        <v>82.08</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0.47</v>
      </c>
      <c r="EF6" s="35">
        <f t="shared" ref="EF6:EN6" si="14">IF(EF7="",NA(),EF7)</f>
        <v>0.55000000000000004</v>
      </c>
      <c r="EG6" s="35">
        <f t="shared" si="14"/>
        <v>0.27</v>
      </c>
      <c r="EH6" s="35">
        <f t="shared" si="14"/>
        <v>1</v>
      </c>
      <c r="EI6" s="35">
        <f t="shared" si="14"/>
        <v>0.92</v>
      </c>
      <c r="EJ6" s="35">
        <f t="shared" si="14"/>
        <v>0.15</v>
      </c>
      <c r="EK6" s="35">
        <f t="shared" si="14"/>
        <v>0.16</v>
      </c>
      <c r="EL6" s="35">
        <f t="shared" si="14"/>
        <v>0.13</v>
      </c>
      <c r="EM6" s="35">
        <f t="shared" si="14"/>
        <v>0.15</v>
      </c>
      <c r="EN6" s="35">
        <f t="shared" si="14"/>
        <v>1.65</v>
      </c>
      <c r="EO6" s="34" t="str">
        <f>IF(EO7="","",IF(EO7="-","【-】","【"&amp;SUBSTITUTE(TEXT(EO7,"#,##0.00"),"-","△")&amp;"】"))</f>
        <v>【0.30】</v>
      </c>
    </row>
    <row r="7" spans="1:145" s="36" customFormat="1" x14ac:dyDescent="0.15">
      <c r="A7" s="28"/>
      <c r="B7" s="37">
        <v>2020</v>
      </c>
      <c r="C7" s="37">
        <v>63029</v>
      </c>
      <c r="D7" s="37">
        <v>47</v>
      </c>
      <c r="E7" s="37">
        <v>17</v>
      </c>
      <c r="F7" s="37">
        <v>1</v>
      </c>
      <c r="G7" s="37">
        <v>0</v>
      </c>
      <c r="H7" s="37" t="s">
        <v>98</v>
      </c>
      <c r="I7" s="37" t="s">
        <v>99</v>
      </c>
      <c r="J7" s="37" t="s">
        <v>100</v>
      </c>
      <c r="K7" s="37" t="s">
        <v>101</v>
      </c>
      <c r="L7" s="37" t="s">
        <v>102</v>
      </c>
      <c r="M7" s="37" t="s">
        <v>103</v>
      </c>
      <c r="N7" s="38" t="s">
        <v>104</v>
      </c>
      <c r="O7" s="38" t="s">
        <v>105</v>
      </c>
      <c r="P7" s="38">
        <v>87.27</v>
      </c>
      <c r="Q7" s="38">
        <v>88.14</v>
      </c>
      <c r="R7" s="38">
        <v>3350</v>
      </c>
      <c r="S7" s="38">
        <v>11017</v>
      </c>
      <c r="T7" s="38">
        <v>31.15</v>
      </c>
      <c r="U7" s="38">
        <v>353.68</v>
      </c>
      <c r="V7" s="38">
        <v>9602</v>
      </c>
      <c r="W7" s="38">
        <v>3.52</v>
      </c>
      <c r="X7" s="38">
        <v>2727.84</v>
      </c>
      <c r="Y7" s="38">
        <v>52.63</v>
      </c>
      <c r="Z7" s="38">
        <v>55.52</v>
      </c>
      <c r="AA7" s="38">
        <v>56.28</v>
      </c>
      <c r="AB7" s="38">
        <v>55.57</v>
      </c>
      <c r="AC7" s="38">
        <v>57.36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2400.66</v>
      </c>
      <c r="BG7" s="38">
        <v>2288.1999999999998</v>
      </c>
      <c r="BH7" s="38">
        <v>1622.56</v>
      </c>
      <c r="BI7" s="38">
        <v>1795.89</v>
      </c>
      <c r="BJ7" s="38">
        <v>1607.03</v>
      </c>
      <c r="BK7" s="38">
        <v>1111.31</v>
      </c>
      <c r="BL7" s="38">
        <v>966.33</v>
      </c>
      <c r="BM7" s="38">
        <v>958.81</v>
      </c>
      <c r="BN7" s="38">
        <v>1001.3</v>
      </c>
      <c r="BO7" s="38">
        <v>1050.51</v>
      </c>
      <c r="BP7" s="38">
        <v>705.21</v>
      </c>
      <c r="BQ7" s="38">
        <v>59.97</v>
      </c>
      <c r="BR7" s="38">
        <v>59.69</v>
      </c>
      <c r="BS7" s="38">
        <v>59.98</v>
      </c>
      <c r="BT7" s="38">
        <v>62.34</v>
      </c>
      <c r="BU7" s="38">
        <v>65.25</v>
      </c>
      <c r="BV7" s="38">
        <v>75.540000000000006</v>
      </c>
      <c r="BW7" s="38">
        <v>81.739999999999995</v>
      </c>
      <c r="BX7" s="38">
        <v>82.88</v>
      </c>
      <c r="BY7" s="38">
        <v>81.88</v>
      </c>
      <c r="BZ7" s="38">
        <v>82.65</v>
      </c>
      <c r="CA7" s="38">
        <v>98.96</v>
      </c>
      <c r="CB7" s="38">
        <v>286.93</v>
      </c>
      <c r="CC7" s="38">
        <v>295.3</v>
      </c>
      <c r="CD7" s="38">
        <v>291.31</v>
      </c>
      <c r="CE7" s="38">
        <v>285.97000000000003</v>
      </c>
      <c r="CF7" s="38">
        <v>276.49</v>
      </c>
      <c r="CG7" s="38">
        <v>207.96</v>
      </c>
      <c r="CH7" s="38">
        <v>194.31</v>
      </c>
      <c r="CI7" s="38">
        <v>190.99</v>
      </c>
      <c r="CJ7" s="38">
        <v>187.55</v>
      </c>
      <c r="CK7" s="38">
        <v>186.3</v>
      </c>
      <c r="CL7" s="38">
        <v>134.52000000000001</v>
      </c>
      <c r="CM7" s="38" t="s">
        <v>104</v>
      </c>
      <c r="CN7" s="38" t="s">
        <v>104</v>
      </c>
      <c r="CO7" s="38" t="s">
        <v>104</v>
      </c>
      <c r="CP7" s="38" t="s">
        <v>104</v>
      </c>
      <c r="CQ7" s="38" t="s">
        <v>104</v>
      </c>
      <c r="CR7" s="38">
        <v>53.51</v>
      </c>
      <c r="CS7" s="38">
        <v>53.5</v>
      </c>
      <c r="CT7" s="38">
        <v>52.58</v>
      </c>
      <c r="CU7" s="38">
        <v>50.94</v>
      </c>
      <c r="CV7" s="38">
        <v>50.53</v>
      </c>
      <c r="CW7" s="38">
        <v>59.57</v>
      </c>
      <c r="CX7" s="38">
        <v>84.87</v>
      </c>
      <c r="CY7" s="38">
        <v>85.8</v>
      </c>
      <c r="CZ7" s="38">
        <v>86.33</v>
      </c>
      <c r="DA7" s="38">
        <v>86.67</v>
      </c>
      <c r="DB7" s="38">
        <v>86.99</v>
      </c>
      <c r="DC7" s="38">
        <v>83.91</v>
      </c>
      <c r="DD7" s="38">
        <v>83.51</v>
      </c>
      <c r="DE7" s="38">
        <v>83.02</v>
      </c>
      <c r="DF7" s="38">
        <v>82.55</v>
      </c>
      <c r="DG7" s="38">
        <v>82.08</v>
      </c>
      <c r="DH7" s="38">
        <v>95.57</v>
      </c>
      <c r="DI7" s="38"/>
      <c r="DJ7" s="38"/>
      <c r="DK7" s="38"/>
      <c r="DL7" s="38"/>
      <c r="DM7" s="38"/>
      <c r="DN7" s="38"/>
      <c r="DO7" s="38"/>
      <c r="DP7" s="38"/>
      <c r="DQ7" s="38"/>
      <c r="DR7" s="38"/>
      <c r="DS7" s="38"/>
      <c r="DT7" s="38"/>
      <c r="DU7" s="38"/>
      <c r="DV7" s="38"/>
      <c r="DW7" s="38"/>
      <c r="DX7" s="38"/>
      <c r="DY7" s="38"/>
      <c r="DZ7" s="38"/>
      <c r="EA7" s="38"/>
      <c r="EB7" s="38"/>
      <c r="EC7" s="38"/>
      <c r="ED7" s="38"/>
      <c r="EE7" s="38">
        <v>0.47</v>
      </c>
      <c r="EF7" s="38">
        <v>0.55000000000000004</v>
      </c>
      <c r="EG7" s="38">
        <v>0.27</v>
      </c>
      <c r="EH7" s="38">
        <v>1</v>
      </c>
      <c r="EI7" s="38">
        <v>0.92</v>
      </c>
      <c r="EJ7" s="38">
        <v>0.15</v>
      </c>
      <c r="EK7" s="38">
        <v>0.16</v>
      </c>
      <c r="EL7" s="38">
        <v>0.13</v>
      </c>
      <c r="EM7" s="38">
        <v>0.15</v>
      </c>
      <c r="EN7" s="38">
        <v>1.65</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U3041</cp:lastModifiedBy>
  <cp:lastPrinted>2022-01-11T05:21:58Z</cp:lastPrinted>
  <dcterms:created xsi:type="dcterms:W3CDTF">2021-12-03T07:43:35Z</dcterms:created>
  <dcterms:modified xsi:type="dcterms:W3CDTF">2022-01-11T05:23:11Z</dcterms:modified>
  <cp:category/>
</cp:coreProperties>
</file>