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192.168.10.251\農村整備課\上下水道係\経営比較分析表\R2\【経営比較分析表】2020_063665_47_1718\"/>
    </mc:Choice>
  </mc:AlternateContent>
  <xr:revisionPtr revIDLastSave="0" documentId="13_ncr:1_{9BED72BD-CF3F-4FFC-84D2-10A0265C84EE}" xr6:coauthVersionLast="43" xr6:coauthVersionMax="43" xr10:uidLastSave="{00000000-0000-0000-0000-000000000000}"/>
  <workbookProtection workbookAlgorithmName="SHA-512" workbookHashValue="NnFp4gMwpdj9jzNgKbEw2qSMpfZ5BTzQXqvYQkQLhUepI44oW7H+z+8EDNXLs0FGEpEH8JbCdOAECH/B+5E+fg==" workbookSaltValue="wQ5lpls+/aOENy2JfiDq9A==" workbookSpinCount="100000" lockStructure="1"/>
  <bookViews>
    <workbookView xWindow="-108" yWindow="-108" windowWidth="23256" windowHeight="12576"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AT10" i="4"/>
  <c r="AL10" i="4"/>
  <c r="AD10" i="4"/>
  <c r="P10" i="4"/>
  <c r="I10" i="4"/>
  <c r="B10" i="4"/>
  <c r="P8" i="4"/>
  <c r="I8" i="4"/>
</calcChain>
</file>

<file path=xl/sharedStrings.xml><?xml version="1.0" encoding="utf-8"?>
<sst xmlns="http://schemas.openxmlformats.org/spreadsheetml/2006/main" count="236" uniqueCount="119">
  <si>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</si>
  <si>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</si>
  <si>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</si>
  <si>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</si>
  <si>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</si>
  <si>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</si>
  <si>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</si>
  <si>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</si>
  <si>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</si>
  <si>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</si>
  <si>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</si>
  <si>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</si>
  <si>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</si>
  <si>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</si>
  <si>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</si>
  <si>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</si>
  <si>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</si>
  <si>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</si>
  <si>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</si>
  <si>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</si>
  <si>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</si>
  <si>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</si>
  <si>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</si>
  <si>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</si>
  <si>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</si>
  <si>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</si>
  <si>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</si>
  <si>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</si>
  <si>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</si>
  <si>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</si>
  <si>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</si>
  <si>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</si>
  <si>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</si>
  <si>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</si>
  <si>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</si>
  <si>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</si>
  <si>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</si>
  <si>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</si>
  <si>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</si>
  <si>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</si>
  <si>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</si>
  <si>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</si>
  <si>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</si>
  <si>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</si>
  <si>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</si>
  <si>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</si>
  <si>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</si>
  <si>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</si>
  <si>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</si>
  <si>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</si>
  <si>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</si>
  <si>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</si>
  <si>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</si>
  <si>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</si>
  <si>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</si>
  <si>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</si>
  <si>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</si>
  <si>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</si>
  <si>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</si>
  <si>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</si>
  <si>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</si>
  <si>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</si>
  <si>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</si>
  <si>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</si>
  <si>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</si>
  <si>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</si>
  <si>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</si>
  <si>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</si>
  <si>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</si>
  <si>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</si>
  <si>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</si>
  <si>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</si>
  <si>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</si>
  <si>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</si>
  <si>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</si>
  <si>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</si>
  <si>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</si>
  <si>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</si>
  <si>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</si>
  <si>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</si>
  <si>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</si>
  <si>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</si>
  <si>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</si>
  <si>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</si>
  <si>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</si>
  <si>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</si>
  <si>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</si>
  <si>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</si>
  <si>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</si>
  <si>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</si>
  <si>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</si>
  <si>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</si>
  <si>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</si>
  <si>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</si>
  <si>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</si>
  <si>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</si>
  <si>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</si>
  <si>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</si>
  <si>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鮭川村</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</si>
  <si>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</si>
  <si>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</si>
  <si>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</si>
  <si>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</si>
  <si>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</si>
  <si>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</si>
  <si>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</si>
  <si>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</si>
  <si>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</si>
  <si>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</si>
  <si>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</si>
  <si>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</si>
  <si>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</si>
  <si>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</si>
  <si>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</si>
  <si>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</si>
  <si>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</si>
  <si>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大豊地区は平成21年度、日下地区は平成7年度にそれぞれ供用開始しており、日下地区については供用開始から20年以上経過している。管渠の改善率は0％となっているが、平成29年度から機能強化事業を実施しており、令和3年度から施設や管渠の設計・工事を行いながら長寿命化を図っていく。</t>
    <rPh sb="103" eb="105">
      <t>レイワ</t>
    </rPh>
    <rPh sb="106" eb="108">
      <t>ネンド</t>
    </rPh>
    <rPh sb="116" eb="118">
      <t>セッケイ</t>
    </rPh>
    <rPh sb="119" eb="121">
      <t>コウジ</t>
    </rPh>
    <phoneticPr fontId="4"/>
  </si>
  <si>
    <t>　経営については、処理場の維持管理の委託や、専任の職員を置かず人件費を抑制するなどして経費を抑えており、収益的収支比率は高くなっている。
　収入については、平成21年度から供用開始している大豊地区農業集落排水施設は、供用率が70％弱にとどまっており、水洗化率については平均を下回っている。
　令和2年度に料金改定（消費税2％増税分の転嫁）を行った。今後は、啓蒙活動などにより接続に向けた活動を強化し、収入の安定化につなげていく。</t>
    <phoneticPr fontId="4"/>
  </si>
  <si>
    <t>　平成29年度から機能強化事業に取り組んでおり、施設の長寿命化を図りながらライフサイクルコストの低減を図っている。
　収支計画からシュミレーションしたうえで適切な料金改定を行い、経費回収率を上げることで経営の安定化に繋げていく。あわせて、大豊地区の接続率を向上させるため、利用組合と連携し取り組みを行う。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</si>
</sst>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D05-4182-B983-41AC1907A55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9D05-4182-B983-41AC1907A55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50.43</c:v>
                </c:pt>
                <c:pt idx="1">
                  <c:v>50.43</c:v>
                </c:pt>
                <c:pt idx="2">
                  <c:v>50.43</c:v>
                </c:pt>
                <c:pt idx="3">
                  <c:v>50.43</c:v>
                </c:pt>
                <c:pt idx="4">
                  <c:v>50.43</c:v>
                </c:pt>
              </c:numCache>
            </c:numRef>
          </c:val>
          <c:extLst>
            <c:ext xmlns:c16="http://schemas.microsoft.com/office/drawing/2014/chart" uri="{C3380CC4-5D6E-409C-BE32-E72D297353CC}">
              <c16:uniqueId val="{00000000-E274-466C-B17A-9305CE65E25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E274-466C-B17A-9305CE65E25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73.03</c:v>
                </c:pt>
                <c:pt idx="1">
                  <c:v>74.41</c:v>
                </c:pt>
                <c:pt idx="2">
                  <c:v>73.41</c:v>
                </c:pt>
                <c:pt idx="3">
                  <c:v>77.209999999999994</c:v>
                </c:pt>
                <c:pt idx="4">
                  <c:v>78.3</c:v>
                </c:pt>
              </c:numCache>
            </c:numRef>
          </c:val>
          <c:extLst>
            <c:ext xmlns:c16="http://schemas.microsoft.com/office/drawing/2014/chart" uri="{C3380CC4-5D6E-409C-BE32-E72D297353CC}">
              <c16:uniqueId val="{00000000-F954-4DEE-B070-E5D367A524B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F954-4DEE-B070-E5D367A524B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103.26</c:v>
                </c:pt>
                <c:pt idx="1">
                  <c:v>101.13</c:v>
                </c:pt>
                <c:pt idx="2">
                  <c:v>97.88</c:v>
                </c:pt>
                <c:pt idx="3">
                  <c:v>101.91</c:v>
                </c:pt>
                <c:pt idx="4">
                  <c:v>100.51</c:v>
                </c:pt>
              </c:numCache>
            </c:numRef>
          </c:val>
          <c:extLst>
            <c:ext xmlns:c16="http://schemas.microsoft.com/office/drawing/2014/chart" uri="{C3380CC4-5D6E-409C-BE32-E72D297353CC}">
              <c16:uniqueId val="{00000000-1776-456A-87E5-9BA5EFA551F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776-456A-87E5-9BA5EFA551F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BAE-4977-B89F-93896291B20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BAE-4977-B89F-93896291B20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1C2-4BF5-B577-09E7E611AC5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1C2-4BF5-B577-09E7E611AC5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096-48FD-8487-CD22BC09F603}"/>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096-48FD-8487-CD22BC09F603}"/>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B46-48FF-8EFF-2E74827FD8B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B46-48FF-8EFF-2E74827FD8B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D1E-416A-8979-26CFF0F3A2A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0D1E-416A-8979-26CFF0F3A2A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71.84</c:v>
                </c:pt>
                <c:pt idx="1">
                  <c:v>35.89</c:v>
                </c:pt>
                <c:pt idx="2">
                  <c:v>92.01</c:v>
                </c:pt>
                <c:pt idx="3">
                  <c:v>78.98</c:v>
                </c:pt>
                <c:pt idx="4">
                  <c:v>89.57</c:v>
                </c:pt>
              </c:numCache>
            </c:numRef>
          </c:val>
          <c:extLst>
            <c:ext xmlns:c16="http://schemas.microsoft.com/office/drawing/2014/chart" uri="{C3380CC4-5D6E-409C-BE32-E72D297353CC}">
              <c16:uniqueId val="{00000000-DB39-48F2-8D0F-A3F0ED20FCE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DB39-48F2-8D0F-A3F0ED20FCE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146.29</c:v>
                </c:pt>
                <c:pt idx="1">
                  <c:v>289.33</c:v>
                </c:pt>
                <c:pt idx="2">
                  <c:v>153.19</c:v>
                </c:pt>
                <c:pt idx="3">
                  <c:v>184.39</c:v>
                </c:pt>
                <c:pt idx="4">
                  <c:v>174.02</c:v>
                </c:pt>
              </c:numCache>
            </c:numRef>
          </c:val>
          <c:extLst>
            <c:ext xmlns:c16="http://schemas.microsoft.com/office/drawing/2014/chart" uri="{C3380CC4-5D6E-409C-BE32-E72D297353CC}">
              <c16:uniqueId val="{00000000-56FF-4284-A9A5-97C545CCA32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56FF-4284-A9A5-97C545CCA32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V10" zoomScaleNormal="100" workbookViewId="0">
      <selection activeCell="BL47" sqref="BL47:BZ63"/>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2">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2">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4" t="str">
        <f>データ!H6</f>
        <v>山形県　鮭川村</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2">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4039</v>
      </c>
      <c r="AM8" s="51"/>
      <c r="AN8" s="51"/>
      <c r="AO8" s="51"/>
      <c r="AP8" s="51"/>
      <c r="AQ8" s="51"/>
      <c r="AR8" s="51"/>
      <c r="AS8" s="51"/>
      <c r="AT8" s="46">
        <f>データ!T6</f>
        <v>122.14</v>
      </c>
      <c r="AU8" s="46"/>
      <c r="AV8" s="46"/>
      <c r="AW8" s="46"/>
      <c r="AX8" s="46"/>
      <c r="AY8" s="46"/>
      <c r="AZ8" s="46"/>
      <c r="BA8" s="46"/>
      <c r="BB8" s="46">
        <f>データ!U6</f>
        <v>33.07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2">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2">
      <c r="A10" s="2"/>
      <c r="B10" s="46" t="str">
        <f>データ!N6</f>
        <v>-</v>
      </c>
      <c r="C10" s="46"/>
      <c r="D10" s="46"/>
      <c r="E10" s="46"/>
      <c r="F10" s="46"/>
      <c r="G10" s="46"/>
      <c r="H10" s="46"/>
      <c r="I10" s="46" t="str">
        <f>データ!O6</f>
        <v>該当数値なし</v>
      </c>
      <c r="J10" s="46"/>
      <c r="K10" s="46"/>
      <c r="L10" s="46"/>
      <c r="M10" s="46"/>
      <c r="N10" s="46"/>
      <c r="O10" s="46"/>
      <c r="P10" s="46">
        <f>データ!P6</f>
        <v>40.72</v>
      </c>
      <c r="Q10" s="46"/>
      <c r="R10" s="46"/>
      <c r="S10" s="46"/>
      <c r="T10" s="46"/>
      <c r="U10" s="46"/>
      <c r="V10" s="46"/>
      <c r="W10" s="46">
        <f>データ!Q6</f>
        <v>100</v>
      </c>
      <c r="X10" s="46"/>
      <c r="Y10" s="46"/>
      <c r="Z10" s="46"/>
      <c r="AA10" s="46"/>
      <c r="AB10" s="46"/>
      <c r="AC10" s="46"/>
      <c r="AD10" s="51">
        <f>データ!R6</f>
        <v>3720</v>
      </c>
      <c r="AE10" s="51"/>
      <c r="AF10" s="51"/>
      <c r="AG10" s="51"/>
      <c r="AH10" s="51"/>
      <c r="AI10" s="51"/>
      <c r="AJ10" s="51"/>
      <c r="AK10" s="2"/>
      <c r="AL10" s="51">
        <f>データ!V6</f>
        <v>1631</v>
      </c>
      <c r="AM10" s="51"/>
      <c r="AN10" s="51"/>
      <c r="AO10" s="51"/>
      <c r="AP10" s="51"/>
      <c r="AQ10" s="51"/>
      <c r="AR10" s="51"/>
      <c r="AS10" s="51"/>
      <c r="AT10" s="46">
        <f>データ!W6</f>
        <v>1.35</v>
      </c>
      <c r="AU10" s="46"/>
      <c r="AV10" s="46"/>
      <c r="AW10" s="46"/>
      <c r="AX10" s="46"/>
      <c r="AY10" s="46"/>
      <c r="AZ10" s="46"/>
      <c r="BA10" s="46"/>
      <c r="BB10" s="46">
        <f>データ!X6</f>
        <v>1208.1500000000001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2">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2">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2">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2">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44</v>
      </c>
      <c r="N86" s="26" t="s">
        <v>44</v>
      </c>
      <c r="O86" s="26" t="str">
        <f>データ!EO6</f>
        <v>【0.16】</v>
      </c>
    </row>
  </sheetData>
  <sheetProtection algorithmName="SHA-512" hashValue="7b2eSv0z4Rrz2TWmDlMspy8S72ILA7xlaBrk+K6ygF8oXiA8XL3IoDyYxStlQ5GfCI3vi+uUHrNXCJdLJeU9Ug==" saltValue="MkzroUxeiT0Kdri46WaXm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2" x14ac:dyDescent="0.2"/>
  <cols>
    <col min="2" max="144" width="11.8867187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2">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2020</v>
      </c>
      <c r="C6" s="33">
        <f t="shared" ref="C6:X6" si="3">C7</f>
        <v>63665</v>
      </c>
      <c r="D6" s="33">
        <f t="shared" si="3"/>
        <v>47</v>
      </c>
      <c r="E6" s="33">
        <f t="shared" si="3"/>
        <v>17</v>
      </c>
      <c r="F6" s="33">
        <f t="shared" si="3"/>
        <v>5</v>
      </c>
      <c r="G6" s="33">
        <f t="shared" si="3"/>
        <v>0</v>
      </c>
      <c r="H6" s="33" t="str">
        <f t="shared" si="3"/>
        <v>山形県　鮭川村</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40.72</v>
      </c>
      <c r="Q6" s="34">
        <f t="shared" si="3"/>
        <v>100</v>
      </c>
      <c r="R6" s="34">
        <f t="shared" si="3"/>
        <v>3720</v>
      </c>
      <c r="S6" s="34">
        <f t="shared" si="3"/>
        <v>4039</v>
      </c>
      <c r="T6" s="34">
        <f t="shared" si="3"/>
        <v>122.14</v>
      </c>
      <c r="U6" s="34">
        <f t="shared" si="3"/>
        <v>33.07</v>
      </c>
      <c r="V6" s="34">
        <f t="shared" si="3"/>
        <v>1631</v>
      </c>
      <c r="W6" s="34">
        <f t="shared" si="3"/>
        <v>1.35</v>
      </c>
      <c r="X6" s="34">
        <f t="shared" si="3"/>
        <v>1208.1500000000001</v>
      </c>
      <c r="Y6" s="35">
        <f>IF(Y7="",NA(),Y7)</f>
        <v>103.26</v>
      </c>
      <c r="Z6" s="35">
        <f t="shared" ref="Z6:AH6" si="4">IF(Z7="",NA(),Z7)</f>
        <v>101.13</v>
      </c>
      <c r="AA6" s="35">
        <f t="shared" si="4"/>
        <v>97.88</v>
      </c>
      <c r="AB6" s="35">
        <f t="shared" si="4"/>
        <v>101.91</v>
      </c>
      <c r="AC6" s="35">
        <f t="shared" si="4"/>
        <v>100.51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974.93</v>
      </c>
      <c r="BL6" s="35">
        <f t="shared" si="7"/>
        <v>855.8</v>
      </c>
      <c r="BM6" s="35">
        <f t="shared" si="7"/>
        <v>789.46</v>
      </c>
      <c r="BN6" s="35">
        <f t="shared" si="7"/>
        <v>826.83</v>
      </c>
      <c r="BO6" s="35">
        <f t="shared" si="7"/>
        <v>867.83</v>
      </c>
      <c r="BP6" s="34" t="str">
        <f>IF(BP7="","",IF(BP7="-","【-】","【"&amp;SUBSTITUTE(TEXT(BP7,"#,##0.00"),"-","△")&amp;"】"))</f>
        <v>【832.52】</v>
      </c>
      <c r="BQ6" s="35">
        <f>IF(BQ7="",NA(),BQ7)</f>
        <v>71.84</v>
      </c>
      <c r="BR6" s="35">
        <f t="shared" ref="BR6:BZ6" si="8">IF(BR7="",NA(),BR7)</f>
        <v>35.89</v>
      </c>
      <c r="BS6" s="35">
        <f t="shared" si="8"/>
        <v>92.01</v>
      </c>
      <c r="BT6" s="35">
        <f t="shared" si="8"/>
        <v>78.98</v>
      </c>
      <c r="BU6" s="35">
        <f t="shared" si="8"/>
        <v>89.57</v>
      </c>
      <c r="BV6" s="35">
        <f t="shared" si="8"/>
        <v>55.32</v>
      </c>
      <c r="BW6" s="35">
        <f t="shared" si="8"/>
        <v>59.8</v>
      </c>
      <c r="BX6" s="35">
        <f t="shared" si="8"/>
        <v>57.77</v>
      </c>
      <c r="BY6" s="35">
        <f t="shared" si="8"/>
        <v>57.31</v>
      </c>
      <c r="BZ6" s="35">
        <f t="shared" si="8"/>
        <v>57.08</v>
      </c>
      <c r="CA6" s="34" t="str">
        <f>IF(CA7="","",IF(CA7="-","【-】","【"&amp;SUBSTITUTE(TEXT(CA7,"#,##0.00"),"-","△")&amp;"】"))</f>
        <v>【60.94】</v>
      </c>
      <c r="CB6" s="35">
        <f>IF(CB7="",NA(),CB7)</f>
        <v>146.29</v>
      </c>
      <c r="CC6" s="35">
        <f t="shared" ref="CC6:CK6" si="9">IF(CC7="",NA(),CC7)</f>
        <v>289.33</v>
      </c>
      <c r="CD6" s="35">
        <f t="shared" si="9"/>
        <v>153.19</v>
      </c>
      <c r="CE6" s="35">
        <f t="shared" si="9"/>
        <v>184.39</v>
      </c>
      <c r="CF6" s="35">
        <f t="shared" si="9"/>
        <v>174.02</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50.43</v>
      </c>
      <c r="CN6" s="35">
        <f t="shared" ref="CN6:CV6" si="10">IF(CN7="",NA(),CN7)</f>
        <v>50.43</v>
      </c>
      <c r="CO6" s="35">
        <f t="shared" si="10"/>
        <v>50.43</v>
      </c>
      <c r="CP6" s="35">
        <f t="shared" si="10"/>
        <v>50.43</v>
      </c>
      <c r="CQ6" s="35">
        <f t="shared" si="10"/>
        <v>50.43</v>
      </c>
      <c r="CR6" s="35">
        <f t="shared" si="10"/>
        <v>60.65</v>
      </c>
      <c r="CS6" s="35">
        <f t="shared" si="10"/>
        <v>51.75</v>
      </c>
      <c r="CT6" s="35">
        <f t="shared" si="10"/>
        <v>50.68</v>
      </c>
      <c r="CU6" s="35">
        <f t="shared" si="10"/>
        <v>50.14</v>
      </c>
      <c r="CV6" s="35">
        <f t="shared" si="10"/>
        <v>54.83</v>
      </c>
      <c r="CW6" s="34" t="str">
        <f>IF(CW7="","",IF(CW7="-","【-】","【"&amp;SUBSTITUTE(TEXT(CW7,"#,##0.00"),"-","△")&amp;"】"))</f>
        <v>【54.84】</v>
      </c>
      <c r="CX6" s="35">
        <f>IF(CX7="",NA(),CX7)</f>
        <v>73.03</v>
      </c>
      <c r="CY6" s="35">
        <f t="shared" ref="CY6:DG6" si="11">IF(CY7="",NA(),CY7)</f>
        <v>74.41</v>
      </c>
      <c r="CZ6" s="35">
        <f t="shared" si="11"/>
        <v>73.41</v>
      </c>
      <c r="DA6" s="35">
        <f t="shared" si="11"/>
        <v>77.209999999999994</v>
      </c>
      <c r="DB6" s="35">
        <f t="shared" si="11"/>
        <v>78.3</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2">
      <c r="A7" s="28"/>
      <c r="B7" s="37">
        <v>2020</v>
      </c>
      <c r="C7" s="37">
        <v>63665</v>
      </c>
      <c r="D7" s="37">
        <v>47</v>
      </c>
      <c r="E7" s="37">
        <v>17</v>
      </c>
      <c r="F7" s="37">
        <v>5</v>
      </c>
      <c r="G7" s="37">
        <v>0</v>
      </c>
      <c r="H7" s="37" t="s">
        <v>98</v>
      </c>
      <c r="I7" s="37" t="s">
        <v>99</v>
      </c>
      <c r="J7" s="37" t="s">
        <v>100</v>
      </c>
      <c r="K7" s="37" t="s">
        <v>101</v>
      </c>
      <c r="L7" s="37" t="s">
        <v>102</v>
      </c>
      <c r="M7" s="37" t="s">
        <v>103</v>
      </c>
      <c r="N7" s="38" t="s">
        <v>104</v>
      </c>
      <c r="O7" s="38" t="s">
        <v>105</v>
      </c>
      <c r="P7" s="38">
        <v>40.72</v>
      </c>
      <c r="Q7" s="38">
        <v>100</v>
      </c>
      <c r="R7" s="38">
        <v>3720</v>
      </c>
      <c r="S7" s="38">
        <v>4039</v>
      </c>
      <c r="T7" s="38">
        <v>122.14</v>
      </c>
      <c r="U7" s="38">
        <v>33.07</v>
      </c>
      <c r="V7" s="38">
        <v>1631</v>
      </c>
      <c r="W7" s="38">
        <v>1.35</v>
      </c>
      <c r="X7" s="38">
        <v>1208.1500000000001</v>
      </c>
      <c r="Y7" s="38">
        <v>103.26</v>
      </c>
      <c r="Z7" s="38">
        <v>101.13</v>
      </c>
      <c r="AA7" s="38">
        <v>97.88</v>
      </c>
      <c r="AB7" s="38">
        <v>101.91</v>
      </c>
      <c r="AC7" s="38">
        <v>100.51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974.93</v>
      </c>
      <c r="BL7" s="38">
        <v>855.8</v>
      </c>
      <c r="BM7" s="38">
        <v>789.46</v>
      </c>
      <c r="BN7" s="38">
        <v>826.83</v>
      </c>
      <c r="BO7" s="38">
        <v>867.83</v>
      </c>
      <c r="BP7" s="38">
        <v>832.52</v>
      </c>
      <c r="BQ7" s="38">
        <v>71.84</v>
      </c>
      <c r="BR7" s="38">
        <v>35.89</v>
      </c>
      <c r="BS7" s="38">
        <v>92.01</v>
      </c>
      <c r="BT7" s="38">
        <v>78.98</v>
      </c>
      <c r="BU7" s="38">
        <v>89.57</v>
      </c>
      <c r="BV7" s="38">
        <v>55.32</v>
      </c>
      <c r="BW7" s="38">
        <v>59.8</v>
      </c>
      <c r="BX7" s="38">
        <v>57.77</v>
      </c>
      <c r="BY7" s="38">
        <v>57.31</v>
      </c>
      <c r="BZ7" s="38">
        <v>57.08</v>
      </c>
      <c r="CA7" s="38">
        <v>60.94</v>
      </c>
      <c r="CB7" s="38">
        <v>146.29</v>
      </c>
      <c r="CC7" s="38">
        <v>289.33</v>
      </c>
      <c r="CD7" s="38">
        <v>153.19</v>
      </c>
      <c r="CE7" s="38">
        <v>184.39</v>
      </c>
      <c r="CF7" s="38">
        <v>174.02</v>
      </c>
      <c r="CG7" s="38">
        <v>283.17</v>
      </c>
      <c r="CH7" s="38">
        <v>263.76</v>
      </c>
      <c r="CI7" s="38">
        <v>274.35000000000002</v>
      </c>
      <c r="CJ7" s="38">
        <v>273.52</v>
      </c>
      <c r="CK7" s="38">
        <v>274.99</v>
      </c>
      <c r="CL7" s="38">
        <v>253.04</v>
      </c>
      <c r="CM7" s="38">
        <v>50.43</v>
      </c>
      <c r="CN7" s="38">
        <v>50.43</v>
      </c>
      <c r="CO7" s="38">
        <v>50.43</v>
      </c>
      <c r="CP7" s="38">
        <v>50.43</v>
      </c>
      <c r="CQ7" s="38">
        <v>50.43</v>
      </c>
      <c r="CR7" s="38">
        <v>60.65</v>
      </c>
      <c r="CS7" s="38">
        <v>51.75</v>
      </c>
      <c r="CT7" s="38">
        <v>50.68</v>
      </c>
      <c r="CU7" s="38">
        <v>50.14</v>
      </c>
      <c r="CV7" s="38">
        <v>54.83</v>
      </c>
      <c r="CW7" s="38">
        <v>54.84</v>
      </c>
      <c r="CX7" s="38">
        <v>73.03</v>
      </c>
      <c r="CY7" s="38">
        <v>74.41</v>
      </c>
      <c r="CZ7" s="38">
        <v>73.41</v>
      </c>
      <c r="DA7" s="38">
        <v>77.209999999999994</v>
      </c>
      <c r="DB7" s="38">
        <v>78.3</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2">
      <c r="B11">
        <v>4</v>
      </c>
      <c r="C11">
        <v>3</v>
      </c>
      <c r="D11">
        <v>2</v>
      </c>
      <c r="E11">
        <v>1</v>
      </c>
      <c r="F11">
        <v>0</v>
      </c>
      <c r="G11" t="s">
        <v>111</v>
      </c>
    </row>
    <row r="12" spans="1:145" x14ac:dyDescent="0.2">
      <c r="B12">
        <v>1</v>
      </c>
      <c r="C12">
        <v>1</v>
      </c>
      <c r="D12">
        <v>1</v>
      </c>
      <c r="E12">
        <v>1</v>
      </c>
      <c r="F12">
        <v>2</v>
      </c>
      <c r="G12" t="s">
        <v>112</v>
      </c>
    </row>
    <row r="13" spans="1:145" x14ac:dyDescent="0.2">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農村整備課ユーザ</cp:lastModifiedBy>
  <dcterms:created xsi:type="dcterms:W3CDTF">2021-12-03T07:55:12Z</dcterms:created>
  <dcterms:modified xsi:type="dcterms:W3CDTF">2022-01-10T23:57:59Z</dcterms:modified>
  <cp:category/>
</cp:coreProperties>
</file>