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h010157\d\New_R\02　公営企業\02　公営企業決算統計\00　総括\R3\03_経営比較分析表\20220105_公営企業に係る経営比較分析表（令和２年度決算）の分析等について\03 経営比較分析表の公表\02_下水道事業\27戸沢村\"/>
    </mc:Choice>
  </mc:AlternateContent>
  <workbookProtection workbookAlgorithmName="SHA-512" workbookHashValue="Dr2CEsofY2+1wYjcuRZ/a28GTwqCkxMmZpbWSlilGPEShBJ/zogFgo/h3dQZ0E2M10ISg07nCUwSdeLQTCTfBw==" workbookSaltValue="doGC7oAgOTR2sLjMGAxXZQ==" workbookSpinCount="100000" lockStructure="1"/>
  <bookViews>
    <workbookView xWindow="0" yWindow="1560" windowWidth="28800" windowHeight="927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P10" i="4"/>
  <c r="I10" i="4"/>
  <c r="B10" i="4"/>
  <c r="AT8" i="4"/>
  <c r="AL8" i="4"/>
  <c r="AD8" i="4"/>
  <c r="W8" i="4"/>
  <c r="P8" i="4"/>
  <c r="I8" i="4"/>
  <c r="B8" i="4"/>
  <c r="B6"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<sst xmlns="http://schemas.openxmlformats.org/spreadsheetml/2006/main" count="236" uniqueCount="120">
  <si>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</si>
  <si>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</si>
  <si>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</si>
  <si>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</si>
  <si>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</si>
  <si>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</si>
  <si>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</si>
  <si>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</si>
  <si>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</si>
  <si>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</si>
  <si>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</si>
  <si>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</si>
  <si>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</si>
  <si>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</si>
  <si>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</si>
  <si>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</si>
  <si>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</si>
  <si>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</si>
  <si>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</si>
  <si>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</si>
  <si>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</si>
  <si>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</si>
  <si>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</si>
  <si>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</si>
  <si>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</si>
  <si>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</si>
  <si>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</si>
  <si>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</si>
  <si>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</si>
  <si>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</si>
  <si>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</si>
  <si>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</si>
  <si>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</si>
  <si>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</si>
  <si>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</si>
  <si>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</si>
  <si>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</si>
  <si>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</si>
  <si>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</si>
  <si>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</si>
  <si>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</si>
  <si>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</si>
  <si>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</si>
  <si>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</si>
  <si>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</si>
  <si>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</si>
  <si>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</si>
  <si>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</si>
  <si>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</si>
  <si>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</si>
  <si>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</si>
  <si>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</si>
  <si>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</si>
  <si>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</si>
  <si>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</si>
  <si>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</si>
  <si>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</si>
  <si>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</si>
  <si>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</si>
  <si>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</si>
  <si>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</si>
  <si>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</si>
  <si>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</si>
  <si>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</si>
  <si>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</si>
  <si>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</si>
  <si>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</si>
  <si>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</si>
  <si>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</si>
  <si>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</si>
  <si>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</si>
  <si>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</si>
  <si>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</si>
  <si>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</si>
  <si>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</si>
  <si>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</si>
  <si>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</si>
  <si>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</si>
  <si>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</si>
  <si>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</si>
  <si>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</si>
  <si>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</si>
  <si>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</si>
  <si>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</si>
  <si>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</si>
  <si>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</si>
  <si>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</si>
  <si>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</si>
  <si>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</si>
  <si>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</si>
  <si>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</si>
  <si>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</si>
  <si>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</si>
  <si>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</si>
  <si>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</si>
  <si>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</si>
  <si>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</si>
  <si>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</si>
  <si>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</si>
  <si>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</si>
  <si>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</si>
  <si>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</si>
  <si>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</si>
  <si>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</si>
  <si>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</si>
  <si>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</si>
  <si>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</si>
  <si>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</si>
  <si>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</si>
  <si>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</si>
  <si>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</si>
  <si>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</si>
  <si>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</si>
  <si>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</si>
  <si>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</si>
  <si>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</si>
  <si>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</si>
  <si>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現在のところ耐用年数を経過した管渠については該当有りませんが、今後の課題として管渠の老朽化対策が必要となってくると考えられます。ストックマネジメント計画についてはH29年3月に策定し計画年度をR5年度までとしております。場合によって機能診断等も検討・実施しながら対応したいと考えています。</t>
    <phoneticPr fontId="4"/>
  </si>
  <si>
    <t>従前から続く人口減少に加え、施設利用率は以前低く使用料金収入のみで維持管理費を賄うには至っておらず、一般会計の繰入金により維持運営している状況にあります。（歳入に占める繰入金の割合は83.2％）
今後の老朽化対策の一つとして以前より新規加入者の新設手数料等を積立て、僅かながらも将来の負担に備えています。
そのほか、処理施設の日常管理については最上圏域７市町村で組織する共同管理組合に委ねております。</t>
    <phoneticPr fontId="4"/>
  </si>
  <si>
    <t>・収益的収支比率について
料金算定については、逓減型料金方式となっており使用料の増加につれ従量料金が低減となります。
接続人口が少ないことから、料金収入だけをもって維持管理費を賄うには至っていません。（R2年実績で使用料収入が歳入に占める割合は9.4％となっています。）
・企業債残高対事業規模費率について
R5年度からの地方公営企業会計移行に向けた、固定資産台帳整備業務に伴う企業債を新たに発行しています。
・経費回収率、汚水処理原価、施設利用率について接続人口は前年479人から451人に減少しており、依然低位で推移しています。
維持管理費については、軽微な修繕しかなかったことで修繕費を抑えられた結果、汚水処理原価については400円台後半となっています。
経費回収率についても数値のとおり前年度よりも上昇してはいますが、これまでの要因等により低位に留まっています。
・水洗化率について
率としては84.5％と好調ではありますが、人口減少に起因するものであり、高齢者のみ世帯の増加する中、新たな接続を期待できる状況にはありません。</t>
    <rPh sb="141" eb="142">
      <t>タカ</t>
    </rPh>
    <rPh sb="156" eb="158">
      <t>ネンド</t>
    </rPh>
    <rPh sb="161" eb="163">
      <t>チホウ</t>
    </rPh>
    <rPh sb="163" eb="165">
      <t>コウエイ</t>
    </rPh>
    <rPh sb="165" eb="167">
      <t>キギョウ</t>
    </rPh>
    <rPh sb="167" eb="169">
      <t>カイケイ</t>
    </rPh>
    <rPh sb="169" eb="171">
      <t>イコウ</t>
    </rPh>
    <rPh sb="172" eb="173">
      <t>ム</t>
    </rPh>
    <rPh sb="176" eb="178">
      <t>コテイ</t>
    </rPh>
    <rPh sb="178" eb="180">
      <t>シサン</t>
    </rPh>
    <rPh sb="180" eb="182">
      <t>ダイチョウ</t>
    </rPh>
    <rPh sb="182" eb="184">
      <t>セイビ</t>
    </rPh>
    <rPh sb="184" eb="186">
      <t>ギョウム</t>
    </rPh>
    <rPh sb="187" eb="188">
      <t>トモナ</t>
    </rPh>
    <rPh sb="189" eb="191">
      <t>キギョウ</t>
    </rPh>
    <rPh sb="191" eb="192">
      <t>サイ</t>
    </rPh>
    <rPh sb="193" eb="194">
      <t>アラ</t>
    </rPh>
    <rPh sb="196" eb="198">
      <t>ハッコウ</t>
    </rPh>
    <rPh sb="246" eb="248">
      <t>ゲンショウ</t>
    </rPh>
    <rPh sb="253" eb="255">
      <t>イゼン</t>
    </rPh>
    <rPh sb="320" eb="321">
      <t>アト</t>
    </rPh>
    <rPh sb="347" eb="350">
      <t>ゼンネンド</t>
    </rPh>
    <rPh sb="353" eb="355">
      <t>ジョウショウ</t>
    </rPh>
    <rPh sb="417" eb="419">
      <t>ジンコウ</t>
    </rPh>
    <rPh sb="419" eb="421">
      <t>ゲンショウ</t>
    </rPh>
    <rPh sb="422" eb="424">
      <t>キイン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</si>
</sst>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Border="1" applyAlignment="1">
      <alignment horizontal="left" vertical="center"/>
    </xf>
    <xf numFmtId="0" fontId="16"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5B8-42F2-8790-EC0F2A4055DA}"/>
            </c:ext>
          </c:extLst>
        </c:ser>
        <c:dLbls>
          <c:showLegendKey val="0"/>
          <c:showVal val="0"/>
          <c:showCatName val="0"/>
          <c:showSerName val="0"/>
          <c:showPercent val="0"/>
          <c:showBubbleSize val="0"/>
        </c:dLbls>
        <c:gapWidth val="150"/>
        <c:axId val="456499024"/>
        <c:axId val="456496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xmlns:c16r2="http://schemas.microsoft.com/office/drawing/2015/06/chart">
            <c:ext xmlns:c16="http://schemas.microsoft.com/office/drawing/2014/chart" uri="{C3380CC4-5D6E-409C-BE32-E72D297353CC}">
              <c16:uniqueId val="{00000001-15B8-42F2-8790-EC0F2A4055DA}"/>
            </c:ext>
          </c:extLst>
        </c:ser>
        <c:dLbls>
          <c:showLegendKey val="0"/>
          <c:showVal val="0"/>
          <c:showCatName val="0"/>
          <c:showSerName val="0"/>
          <c:showPercent val="0"/>
          <c:showBubbleSize val="0"/>
        </c:dLbls>
        <c:marker val="1"/>
        <c:smooth val="0"/>
        <c:axId val="456499024"/>
        <c:axId val="456496280"/>
      </c:lineChart>
      <c:dateAx>
        <c:axId val="456499024"/>
        <c:scaling>
          <c:orientation val="minMax"/>
        </c:scaling>
        <c:delete val="1"/>
        <c:axPos val="b"/>
        <c:numFmt formatCode="&quot;H&quot;yy" sourceLinked="1"/>
        <c:majorTickMark val="none"/>
        <c:minorTickMark val="none"/>
        <c:tickLblPos val="none"/>
        <c:crossAx val="456496280"/>
        <c:crosses val="autoZero"/>
        <c:auto val="1"/>
        <c:lblOffset val="100"/>
        <c:baseTimeUnit val="years"/>
      </c:dateAx>
      <c:valAx>
        <c:axId val="456496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49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18.75</c:v>
                </c:pt>
                <c:pt idx="1">
                  <c:v>19.25</c:v>
                </c:pt>
                <c:pt idx="2">
                  <c:v>18.75</c:v>
                </c:pt>
                <c:pt idx="3">
                  <c:v>19.63</c:v>
                </c:pt>
                <c:pt idx="4">
                  <c:v>19.38</c:v>
                </c:pt>
              </c:numCache>
            </c:numRef>
          </c:val>
          <c:extLst xmlns:c16r2="http://schemas.microsoft.com/office/drawing/2015/06/chart">
            <c:ext xmlns:c16="http://schemas.microsoft.com/office/drawing/2014/chart" uri="{C3380CC4-5D6E-409C-BE32-E72D297353CC}">
              <c16:uniqueId val="{00000000-1A54-4059-B206-6EF9CCE75179}"/>
            </c:ext>
          </c:extLst>
        </c:ser>
        <c:dLbls>
          <c:showLegendKey val="0"/>
          <c:showVal val="0"/>
          <c:showCatName val="0"/>
          <c:showSerName val="0"/>
          <c:showPercent val="0"/>
          <c:showBubbleSize val="0"/>
        </c:dLbls>
        <c:gapWidth val="150"/>
        <c:axId val="546696496"/>
        <c:axId val="546700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xmlns:c16r2="http://schemas.microsoft.com/office/drawing/2015/06/chart">
            <c:ext xmlns:c16="http://schemas.microsoft.com/office/drawing/2014/chart" uri="{C3380CC4-5D6E-409C-BE32-E72D297353CC}">
              <c16:uniqueId val="{00000001-1A54-4059-B206-6EF9CCE75179}"/>
            </c:ext>
          </c:extLst>
        </c:ser>
        <c:dLbls>
          <c:showLegendKey val="0"/>
          <c:showVal val="0"/>
          <c:showCatName val="0"/>
          <c:showSerName val="0"/>
          <c:showPercent val="0"/>
          <c:showBubbleSize val="0"/>
        </c:dLbls>
        <c:marker val="1"/>
        <c:smooth val="0"/>
        <c:axId val="546696496"/>
        <c:axId val="546700024"/>
      </c:lineChart>
      <c:dateAx>
        <c:axId val="546696496"/>
        <c:scaling>
          <c:orientation val="minMax"/>
        </c:scaling>
        <c:delete val="1"/>
        <c:axPos val="b"/>
        <c:numFmt formatCode="&quot;H&quot;yy" sourceLinked="1"/>
        <c:majorTickMark val="none"/>
        <c:minorTickMark val="none"/>
        <c:tickLblPos val="none"/>
        <c:crossAx val="546700024"/>
        <c:crosses val="autoZero"/>
        <c:auto val="1"/>
        <c:lblOffset val="100"/>
        <c:baseTimeUnit val="years"/>
      </c:dateAx>
      <c:valAx>
        <c:axId val="546700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69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81.900000000000006</c:v>
                </c:pt>
                <c:pt idx="1">
                  <c:v>81.819999999999993</c:v>
                </c:pt>
                <c:pt idx="2">
                  <c:v>81.67</c:v>
                </c:pt>
                <c:pt idx="3">
                  <c:v>83.8</c:v>
                </c:pt>
                <c:pt idx="4">
                  <c:v>84.46</c:v>
                </c:pt>
              </c:numCache>
            </c:numRef>
          </c:val>
          <c:extLst xmlns:c16r2="http://schemas.microsoft.com/office/drawing/2015/06/chart">
            <c:ext xmlns:c16="http://schemas.microsoft.com/office/drawing/2014/chart" uri="{C3380CC4-5D6E-409C-BE32-E72D297353CC}">
              <c16:uniqueId val="{00000000-0C6D-4554-9E8F-B5433CB08031}"/>
            </c:ext>
          </c:extLst>
        </c:ser>
        <c:dLbls>
          <c:showLegendKey val="0"/>
          <c:showVal val="0"/>
          <c:showCatName val="0"/>
          <c:showSerName val="0"/>
          <c:showPercent val="0"/>
          <c:showBubbleSize val="0"/>
        </c:dLbls>
        <c:gapWidth val="150"/>
        <c:axId val="546696104"/>
        <c:axId val="546694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xmlns:c16r2="http://schemas.microsoft.com/office/drawing/2015/06/chart">
            <c:ext xmlns:c16="http://schemas.microsoft.com/office/drawing/2014/chart" uri="{C3380CC4-5D6E-409C-BE32-E72D297353CC}">
              <c16:uniqueId val="{00000001-0C6D-4554-9E8F-B5433CB08031}"/>
            </c:ext>
          </c:extLst>
        </c:ser>
        <c:dLbls>
          <c:showLegendKey val="0"/>
          <c:showVal val="0"/>
          <c:showCatName val="0"/>
          <c:showSerName val="0"/>
          <c:showPercent val="0"/>
          <c:showBubbleSize val="0"/>
        </c:dLbls>
        <c:marker val="1"/>
        <c:smooth val="0"/>
        <c:axId val="546696104"/>
        <c:axId val="546694928"/>
      </c:lineChart>
      <c:dateAx>
        <c:axId val="546696104"/>
        <c:scaling>
          <c:orientation val="minMax"/>
        </c:scaling>
        <c:delete val="1"/>
        <c:axPos val="b"/>
        <c:numFmt formatCode="&quot;H&quot;yy" sourceLinked="1"/>
        <c:majorTickMark val="none"/>
        <c:minorTickMark val="none"/>
        <c:tickLblPos val="none"/>
        <c:crossAx val="546694928"/>
        <c:crosses val="autoZero"/>
        <c:auto val="1"/>
        <c:lblOffset val="100"/>
        <c:baseTimeUnit val="years"/>
      </c:dateAx>
      <c:valAx>
        <c:axId val="54669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696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48.59</c:v>
                </c:pt>
                <c:pt idx="1">
                  <c:v>50.9</c:v>
                </c:pt>
                <c:pt idx="2">
                  <c:v>46.47</c:v>
                </c:pt>
                <c:pt idx="3">
                  <c:v>42.66</c:v>
                </c:pt>
                <c:pt idx="4">
                  <c:v>40.31</c:v>
                </c:pt>
              </c:numCache>
            </c:numRef>
          </c:val>
          <c:extLst xmlns:c16r2="http://schemas.microsoft.com/office/drawing/2015/06/chart">
            <c:ext xmlns:c16="http://schemas.microsoft.com/office/drawing/2014/chart" uri="{C3380CC4-5D6E-409C-BE32-E72D297353CC}">
              <c16:uniqueId val="{00000000-9AE9-4D60-BF17-BA6E1ADE6F54}"/>
            </c:ext>
          </c:extLst>
        </c:ser>
        <c:dLbls>
          <c:showLegendKey val="0"/>
          <c:showVal val="0"/>
          <c:showCatName val="0"/>
          <c:showSerName val="0"/>
          <c:showPercent val="0"/>
          <c:showBubbleSize val="0"/>
        </c:dLbls>
        <c:gapWidth val="150"/>
        <c:axId val="456502944"/>
        <c:axId val="45649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AE9-4D60-BF17-BA6E1ADE6F54}"/>
            </c:ext>
          </c:extLst>
        </c:ser>
        <c:dLbls>
          <c:showLegendKey val="0"/>
          <c:showVal val="0"/>
          <c:showCatName val="0"/>
          <c:showSerName val="0"/>
          <c:showPercent val="0"/>
          <c:showBubbleSize val="0"/>
        </c:dLbls>
        <c:marker val="1"/>
        <c:smooth val="0"/>
        <c:axId val="456502944"/>
        <c:axId val="456495888"/>
      </c:lineChart>
      <c:dateAx>
        <c:axId val="456502944"/>
        <c:scaling>
          <c:orientation val="minMax"/>
        </c:scaling>
        <c:delete val="1"/>
        <c:axPos val="b"/>
        <c:numFmt formatCode="&quot;H&quot;yy" sourceLinked="1"/>
        <c:majorTickMark val="none"/>
        <c:minorTickMark val="none"/>
        <c:tickLblPos val="none"/>
        <c:crossAx val="456495888"/>
        <c:crosses val="autoZero"/>
        <c:auto val="1"/>
        <c:lblOffset val="100"/>
        <c:baseTimeUnit val="years"/>
      </c:dateAx>
      <c:valAx>
        <c:axId val="45649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50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59A-48DD-9F31-D958F2127FDA}"/>
            </c:ext>
          </c:extLst>
        </c:ser>
        <c:dLbls>
          <c:showLegendKey val="0"/>
          <c:showVal val="0"/>
          <c:showCatName val="0"/>
          <c:showSerName val="0"/>
          <c:showPercent val="0"/>
          <c:showBubbleSize val="0"/>
        </c:dLbls>
        <c:gapWidth val="150"/>
        <c:axId val="456900560"/>
        <c:axId val="45690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9A-48DD-9F31-D958F2127FDA}"/>
            </c:ext>
          </c:extLst>
        </c:ser>
        <c:dLbls>
          <c:showLegendKey val="0"/>
          <c:showVal val="0"/>
          <c:showCatName val="0"/>
          <c:showSerName val="0"/>
          <c:showPercent val="0"/>
          <c:showBubbleSize val="0"/>
        </c:dLbls>
        <c:marker val="1"/>
        <c:smooth val="0"/>
        <c:axId val="456900560"/>
        <c:axId val="456902128"/>
      </c:lineChart>
      <c:dateAx>
        <c:axId val="456900560"/>
        <c:scaling>
          <c:orientation val="minMax"/>
        </c:scaling>
        <c:delete val="1"/>
        <c:axPos val="b"/>
        <c:numFmt formatCode="&quot;H&quot;yy" sourceLinked="1"/>
        <c:majorTickMark val="none"/>
        <c:minorTickMark val="none"/>
        <c:tickLblPos val="none"/>
        <c:crossAx val="456902128"/>
        <c:crosses val="autoZero"/>
        <c:auto val="1"/>
        <c:lblOffset val="100"/>
        <c:baseTimeUnit val="years"/>
      </c:dateAx>
      <c:valAx>
        <c:axId val="45690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90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4F-4988-BE26-C1E9B3669333}"/>
            </c:ext>
          </c:extLst>
        </c:ser>
        <c:dLbls>
          <c:showLegendKey val="0"/>
          <c:showVal val="0"/>
          <c:showCatName val="0"/>
          <c:showSerName val="0"/>
          <c:showPercent val="0"/>
          <c:showBubbleSize val="0"/>
        </c:dLbls>
        <c:gapWidth val="150"/>
        <c:axId val="546278448"/>
        <c:axId val="546281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4F-4988-BE26-C1E9B3669333}"/>
            </c:ext>
          </c:extLst>
        </c:ser>
        <c:dLbls>
          <c:showLegendKey val="0"/>
          <c:showVal val="0"/>
          <c:showCatName val="0"/>
          <c:showSerName val="0"/>
          <c:showPercent val="0"/>
          <c:showBubbleSize val="0"/>
        </c:dLbls>
        <c:marker val="1"/>
        <c:smooth val="0"/>
        <c:axId val="546278448"/>
        <c:axId val="546281192"/>
      </c:lineChart>
      <c:dateAx>
        <c:axId val="546278448"/>
        <c:scaling>
          <c:orientation val="minMax"/>
        </c:scaling>
        <c:delete val="1"/>
        <c:axPos val="b"/>
        <c:numFmt formatCode="&quot;H&quot;yy" sourceLinked="1"/>
        <c:majorTickMark val="none"/>
        <c:minorTickMark val="none"/>
        <c:tickLblPos val="none"/>
        <c:crossAx val="546281192"/>
        <c:crosses val="autoZero"/>
        <c:auto val="1"/>
        <c:lblOffset val="100"/>
        <c:baseTimeUnit val="years"/>
      </c:dateAx>
      <c:valAx>
        <c:axId val="546281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27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E9C-4F4F-8F72-337BEA09E03F}"/>
            </c:ext>
          </c:extLst>
        </c:ser>
        <c:dLbls>
          <c:showLegendKey val="0"/>
          <c:showVal val="0"/>
          <c:showCatName val="0"/>
          <c:showSerName val="0"/>
          <c:showPercent val="0"/>
          <c:showBubbleSize val="0"/>
        </c:dLbls>
        <c:gapWidth val="150"/>
        <c:axId val="546278840"/>
        <c:axId val="54627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9C-4F4F-8F72-337BEA09E03F}"/>
            </c:ext>
          </c:extLst>
        </c:ser>
        <c:dLbls>
          <c:showLegendKey val="0"/>
          <c:showVal val="0"/>
          <c:showCatName val="0"/>
          <c:showSerName val="0"/>
          <c:showPercent val="0"/>
          <c:showBubbleSize val="0"/>
        </c:dLbls>
        <c:marker val="1"/>
        <c:smooth val="0"/>
        <c:axId val="546278840"/>
        <c:axId val="546279232"/>
      </c:lineChart>
      <c:dateAx>
        <c:axId val="546278840"/>
        <c:scaling>
          <c:orientation val="minMax"/>
        </c:scaling>
        <c:delete val="1"/>
        <c:axPos val="b"/>
        <c:numFmt formatCode="&quot;H&quot;yy" sourceLinked="1"/>
        <c:majorTickMark val="none"/>
        <c:minorTickMark val="none"/>
        <c:tickLblPos val="none"/>
        <c:crossAx val="546279232"/>
        <c:crosses val="autoZero"/>
        <c:auto val="1"/>
        <c:lblOffset val="100"/>
        <c:baseTimeUnit val="years"/>
      </c:dateAx>
      <c:valAx>
        <c:axId val="54627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278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24F-4F4C-B7B5-1162946D3066}"/>
            </c:ext>
          </c:extLst>
        </c:ser>
        <c:dLbls>
          <c:showLegendKey val="0"/>
          <c:showVal val="0"/>
          <c:showCatName val="0"/>
          <c:showSerName val="0"/>
          <c:showPercent val="0"/>
          <c:showBubbleSize val="0"/>
        </c:dLbls>
        <c:gapWidth val="150"/>
        <c:axId val="546280016"/>
        <c:axId val="546278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24F-4F4C-B7B5-1162946D3066}"/>
            </c:ext>
          </c:extLst>
        </c:ser>
        <c:dLbls>
          <c:showLegendKey val="0"/>
          <c:showVal val="0"/>
          <c:showCatName val="0"/>
          <c:showSerName val="0"/>
          <c:showPercent val="0"/>
          <c:showBubbleSize val="0"/>
        </c:dLbls>
        <c:marker val="1"/>
        <c:smooth val="0"/>
        <c:axId val="546280016"/>
        <c:axId val="546278056"/>
      </c:lineChart>
      <c:dateAx>
        <c:axId val="546280016"/>
        <c:scaling>
          <c:orientation val="minMax"/>
        </c:scaling>
        <c:delete val="1"/>
        <c:axPos val="b"/>
        <c:numFmt formatCode="&quot;H&quot;yy" sourceLinked="1"/>
        <c:majorTickMark val="none"/>
        <c:minorTickMark val="none"/>
        <c:tickLblPos val="none"/>
        <c:crossAx val="546278056"/>
        <c:crosses val="autoZero"/>
        <c:auto val="1"/>
        <c:lblOffset val="100"/>
        <c:baseTimeUnit val="years"/>
      </c:dateAx>
      <c:valAx>
        <c:axId val="546278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28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7C8-44DB-A157-164C22FEF6B5}"/>
            </c:ext>
          </c:extLst>
        </c:ser>
        <c:dLbls>
          <c:showLegendKey val="0"/>
          <c:showVal val="0"/>
          <c:showCatName val="0"/>
          <c:showSerName val="0"/>
          <c:showPercent val="0"/>
          <c:showBubbleSize val="0"/>
        </c:dLbls>
        <c:gapWidth val="150"/>
        <c:axId val="546274920"/>
        <c:axId val="546281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xmlns:c16r2="http://schemas.microsoft.com/office/drawing/2015/06/chart">
            <c:ext xmlns:c16="http://schemas.microsoft.com/office/drawing/2014/chart" uri="{C3380CC4-5D6E-409C-BE32-E72D297353CC}">
              <c16:uniqueId val="{00000001-07C8-44DB-A157-164C22FEF6B5}"/>
            </c:ext>
          </c:extLst>
        </c:ser>
        <c:dLbls>
          <c:showLegendKey val="0"/>
          <c:showVal val="0"/>
          <c:showCatName val="0"/>
          <c:showSerName val="0"/>
          <c:showPercent val="0"/>
          <c:showBubbleSize val="0"/>
        </c:dLbls>
        <c:marker val="1"/>
        <c:smooth val="0"/>
        <c:axId val="546274920"/>
        <c:axId val="546281584"/>
      </c:lineChart>
      <c:dateAx>
        <c:axId val="546274920"/>
        <c:scaling>
          <c:orientation val="minMax"/>
        </c:scaling>
        <c:delete val="1"/>
        <c:axPos val="b"/>
        <c:numFmt formatCode="&quot;H&quot;yy" sourceLinked="1"/>
        <c:majorTickMark val="none"/>
        <c:minorTickMark val="none"/>
        <c:tickLblPos val="none"/>
        <c:crossAx val="546281584"/>
        <c:crosses val="autoZero"/>
        <c:auto val="1"/>
        <c:lblOffset val="100"/>
        <c:baseTimeUnit val="years"/>
      </c:dateAx>
      <c:valAx>
        <c:axId val="54628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274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23.83</c:v>
                </c:pt>
                <c:pt idx="1">
                  <c:v>22.49</c:v>
                </c:pt>
                <c:pt idx="2">
                  <c:v>26.55</c:v>
                </c:pt>
                <c:pt idx="3">
                  <c:v>27.04</c:v>
                </c:pt>
                <c:pt idx="4">
                  <c:v>31.02</c:v>
                </c:pt>
              </c:numCache>
            </c:numRef>
          </c:val>
          <c:extLst xmlns:c16r2="http://schemas.microsoft.com/office/drawing/2015/06/chart">
            <c:ext xmlns:c16="http://schemas.microsoft.com/office/drawing/2014/chart" uri="{C3380CC4-5D6E-409C-BE32-E72D297353CC}">
              <c16:uniqueId val="{00000000-8072-41F7-884F-3E9B3E8BE1D3}"/>
            </c:ext>
          </c:extLst>
        </c:ser>
        <c:dLbls>
          <c:showLegendKey val="0"/>
          <c:showVal val="0"/>
          <c:showCatName val="0"/>
          <c:showSerName val="0"/>
          <c:showPercent val="0"/>
          <c:showBubbleSize val="0"/>
        </c:dLbls>
        <c:gapWidth val="150"/>
        <c:axId val="546274528"/>
        <c:axId val="546275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xmlns:c16r2="http://schemas.microsoft.com/office/drawing/2015/06/chart">
            <c:ext xmlns:c16="http://schemas.microsoft.com/office/drawing/2014/chart" uri="{C3380CC4-5D6E-409C-BE32-E72D297353CC}">
              <c16:uniqueId val="{00000001-8072-41F7-884F-3E9B3E8BE1D3}"/>
            </c:ext>
          </c:extLst>
        </c:ser>
        <c:dLbls>
          <c:showLegendKey val="0"/>
          <c:showVal val="0"/>
          <c:showCatName val="0"/>
          <c:showSerName val="0"/>
          <c:showPercent val="0"/>
          <c:showBubbleSize val="0"/>
        </c:dLbls>
        <c:marker val="1"/>
        <c:smooth val="0"/>
        <c:axId val="546274528"/>
        <c:axId val="546275704"/>
      </c:lineChart>
      <c:dateAx>
        <c:axId val="546274528"/>
        <c:scaling>
          <c:orientation val="minMax"/>
        </c:scaling>
        <c:delete val="1"/>
        <c:axPos val="b"/>
        <c:numFmt formatCode="&quot;H&quot;yy" sourceLinked="1"/>
        <c:majorTickMark val="none"/>
        <c:minorTickMark val="none"/>
        <c:tickLblPos val="none"/>
        <c:crossAx val="546275704"/>
        <c:crosses val="autoZero"/>
        <c:auto val="1"/>
        <c:lblOffset val="100"/>
        <c:baseTimeUnit val="years"/>
      </c:dateAx>
      <c:valAx>
        <c:axId val="546275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27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615.29</c:v>
                </c:pt>
                <c:pt idx="1">
                  <c:v>606</c:v>
                </c:pt>
                <c:pt idx="2">
                  <c:v>520.02</c:v>
                </c:pt>
                <c:pt idx="3">
                  <c:v>508.7</c:v>
                </c:pt>
                <c:pt idx="4">
                  <c:v>475.07</c:v>
                </c:pt>
              </c:numCache>
            </c:numRef>
          </c:val>
          <c:extLst xmlns:c16r2="http://schemas.microsoft.com/office/drawing/2015/06/chart">
            <c:ext xmlns:c16="http://schemas.microsoft.com/office/drawing/2014/chart" uri="{C3380CC4-5D6E-409C-BE32-E72D297353CC}">
              <c16:uniqueId val="{00000000-71E5-46B4-AD7C-E1A2CE6D5C27}"/>
            </c:ext>
          </c:extLst>
        </c:ser>
        <c:dLbls>
          <c:showLegendKey val="0"/>
          <c:showVal val="0"/>
          <c:showCatName val="0"/>
          <c:showSerName val="0"/>
          <c:showPercent val="0"/>
          <c:showBubbleSize val="0"/>
        </c:dLbls>
        <c:gapWidth val="150"/>
        <c:axId val="546695712"/>
        <c:axId val="546698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xmlns:c16r2="http://schemas.microsoft.com/office/drawing/2015/06/chart">
            <c:ext xmlns:c16="http://schemas.microsoft.com/office/drawing/2014/chart" uri="{C3380CC4-5D6E-409C-BE32-E72D297353CC}">
              <c16:uniqueId val="{00000001-71E5-46B4-AD7C-E1A2CE6D5C27}"/>
            </c:ext>
          </c:extLst>
        </c:ser>
        <c:dLbls>
          <c:showLegendKey val="0"/>
          <c:showVal val="0"/>
          <c:showCatName val="0"/>
          <c:showSerName val="0"/>
          <c:showPercent val="0"/>
          <c:showBubbleSize val="0"/>
        </c:dLbls>
        <c:marker val="1"/>
        <c:smooth val="0"/>
        <c:axId val="546695712"/>
        <c:axId val="546698064"/>
      </c:lineChart>
      <c:dateAx>
        <c:axId val="546695712"/>
        <c:scaling>
          <c:orientation val="minMax"/>
        </c:scaling>
        <c:delete val="1"/>
        <c:axPos val="b"/>
        <c:numFmt formatCode="&quot;H&quot;yy" sourceLinked="1"/>
        <c:majorTickMark val="none"/>
        <c:minorTickMark val="none"/>
        <c:tickLblPos val="none"/>
        <c:crossAx val="546698064"/>
        <c:crosses val="autoZero"/>
        <c:auto val="1"/>
        <c:lblOffset val="100"/>
        <c:baseTimeUnit val="years"/>
      </c:dateAx>
      <c:valAx>
        <c:axId val="54669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69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T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戸沢村</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非設置</v>
      </c>
      <c r="AE8" s="79"/>
      <c r="AF8" s="79"/>
      <c r="AG8" s="79"/>
      <c r="AH8" s="79"/>
      <c r="AI8" s="79"/>
      <c r="AJ8" s="79"/>
      <c r="AK8" s="3"/>
      <c r="AL8" s="75">
        <f>データ!S6</f>
        <v>4323</v>
      </c>
      <c r="AM8" s="75"/>
      <c r="AN8" s="75"/>
      <c r="AO8" s="75"/>
      <c r="AP8" s="75"/>
      <c r="AQ8" s="75"/>
      <c r="AR8" s="75"/>
      <c r="AS8" s="75"/>
      <c r="AT8" s="74">
        <f>データ!T6</f>
        <v>261.31</v>
      </c>
      <c r="AU8" s="74"/>
      <c r="AV8" s="74"/>
      <c r="AW8" s="74"/>
      <c r="AX8" s="74"/>
      <c r="AY8" s="74"/>
      <c r="AZ8" s="74"/>
      <c r="BA8" s="74"/>
      <c r="BB8" s="74">
        <f>データ!U6</f>
        <v>16.54</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12.5</v>
      </c>
      <c r="Q10" s="74"/>
      <c r="R10" s="74"/>
      <c r="S10" s="74"/>
      <c r="T10" s="74"/>
      <c r="U10" s="74"/>
      <c r="V10" s="74"/>
      <c r="W10" s="74">
        <f>データ!Q6</f>
        <v>95</v>
      </c>
      <c r="X10" s="74"/>
      <c r="Y10" s="74"/>
      <c r="Z10" s="74"/>
      <c r="AA10" s="74"/>
      <c r="AB10" s="74"/>
      <c r="AC10" s="74"/>
      <c r="AD10" s="75">
        <f>データ!R6</f>
        <v>3190</v>
      </c>
      <c r="AE10" s="75"/>
      <c r="AF10" s="75"/>
      <c r="AG10" s="75"/>
      <c r="AH10" s="75"/>
      <c r="AI10" s="75"/>
      <c r="AJ10" s="75"/>
      <c r="AK10" s="2"/>
      <c r="AL10" s="75">
        <f>データ!V6</f>
        <v>534</v>
      </c>
      <c r="AM10" s="75"/>
      <c r="AN10" s="75"/>
      <c r="AO10" s="75"/>
      <c r="AP10" s="75"/>
      <c r="AQ10" s="75"/>
      <c r="AR10" s="75"/>
      <c r="AS10" s="75"/>
      <c r="AT10" s="74">
        <f>データ!W6</f>
        <v>0.45</v>
      </c>
      <c r="AU10" s="74"/>
      <c r="AV10" s="74"/>
      <c r="AW10" s="74"/>
      <c r="AX10" s="74"/>
      <c r="AY10" s="74"/>
      <c r="AZ10" s="74"/>
      <c r="BA10" s="74"/>
      <c r="BB10" s="74">
        <f>データ!X6</f>
        <v>1186.67</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65" t="s">
        <v>26</v>
      </c>
      <c r="BM14" s="66"/>
      <c r="BN14" s="66"/>
      <c r="BO14" s="66"/>
      <c r="BP14" s="66"/>
      <c r="BQ14" s="66"/>
      <c r="BR14" s="66"/>
      <c r="BS14" s="66"/>
      <c r="BT14" s="66"/>
      <c r="BU14" s="66"/>
      <c r="BV14" s="66"/>
      <c r="BW14" s="66"/>
      <c r="BX14" s="66"/>
      <c r="BY14" s="66"/>
      <c r="BZ14" s="67"/>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68"/>
      <c r="BM15" s="69"/>
      <c r="BN15" s="69"/>
      <c r="BO15" s="69"/>
      <c r="BP15" s="69"/>
      <c r="BQ15" s="69"/>
      <c r="BR15" s="69"/>
      <c r="BS15" s="69"/>
      <c r="BT15" s="69"/>
      <c r="BU15" s="69"/>
      <c r="BV15" s="69"/>
      <c r="BW15" s="69"/>
      <c r="BX15" s="69"/>
      <c r="BY15" s="69"/>
      <c r="BZ15" s="7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44</v>
      </c>
      <c r="N86" s="26" t="s">
        <v>44</v>
      </c>
      <c r="O86" s="26" t="str">
        <f>データ!EO6</f>
        <v>【0.30】</v>
      </c>
    </row>
  </sheetData>
  <sheetProtection algorithmName="SHA-512" hashValue="79Cfkbv9ehpvKNBBXm9WeCcKQru0YV5+lYMhxGZeUisb+9G35dMitT1LYdNVjXmyXGzKMOzY4ZQqaK18ymOlow==" saltValue="Px054y4jOpBAyYQAoXr3N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63673</v>
      </c>
      <c r="D6" s="33">
        <f t="shared" si="3"/>
        <v>47</v>
      </c>
      <c r="E6" s="33">
        <f t="shared" si="3"/>
        <v>17</v>
      </c>
      <c r="F6" s="33">
        <f t="shared" si="3"/>
        <v>4</v>
      </c>
      <c r="G6" s="33">
        <f t="shared" si="3"/>
        <v>0</v>
      </c>
      <c r="H6" s="33" t="str">
        <f t="shared" si="3"/>
        <v>山形県　戸沢村</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12.5</v>
      </c>
      <c r="Q6" s="34">
        <f t="shared" si="3"/>
        <v>95</v>
      </c>
      <c r="R6" s="34">
        <f t="shared" si="3"/>
        <v>3190</v>
      </c>
      <c r="S6" s="34">
        <f t="shared" si="3"/>
        <v>4323</v>
      </c>
      <c r="T6" s="34">
        <f t="shared" si="3"/>
        <v>261.31</v>
      </c>
      <c r="U6" s="34">
        <f t="shared" si="3"/>
        <v>16.54</v>
      </c>
      <c r="V6" s="34">
        <f t="shared" si="3"/>
        <v>534</v>
      </c>
      <c r="W6" s="34">
        <f t="shared" si="3"/>
        <v>0.45</v>
      </c>
      <c r="X6" s="34">
        <f t="shared" si="3"/>
        <v>1186.67</v>
      </c>
      <c r="Y6" s="35">
        <f>IF(Y7="",NA(),Y7)</f>
        <v>48.59</v>
      </c>
      <c r="Z6" s="35">
        <f t="shared" ref="Z6:AH6" si="4">IF(Z7="",NA(),Z7)</f>
        <v>50.9</v>
      </c>
      <c r="AA6" s="35">
        <f t="shared" si="4"/>
        <v>46.47</v>
      </c>
      <c r="AB6" s="35">
        <f t="shared" si="4"/>
        <v>42.66</v>
      </c>
      <c r="AC6" s="35">
        <f t="shared" si="4"/>
        <v>40.31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23.83</v>
      </c>
      <c r="BR6" s="35">
        <f t="shared" ref="BR6:BZ6" si="8">IF(BR7="",NA(),BR7)</f>
        <v>22.49</v>
      </c>
      <c r="BS6" s="35">
        <f t="shared" si="8"/>
        <v>26.55</v>
      </c>
      <c r="BT6" s="35">
        <f t="shared" si="8"/>
        <v>27.04</v>
      </c>
      <c r="BU6" s="35">
        <f t="shared" si="8"/>
        <v>31.02</v>
      </c>
      <c r="BV6" s="35">
        <f t="shared" si="8"/>
        <v>69.87</v>
      </c>
      <c r="BW6" s="35">
        <f t="shared" si="8"/>
        <v>74.3</v>
      </c>
      <c r="BX6" s="35">
        <f t="shared" si="8"/>
        <v>72.260000000000005</v>
      </c>
      <c r="BY6" s="35">
        <f t="shared" si="8"/>
        <v>71.84</v>
      </c>
      <c r="BZ6" s="35">
        <f t="shared" si="8"/>
        <v>73.36</v>
      </c>
      <c r="CA6" s="34" t="str">
        <f>IF(CA7="","",IF(CA7="-","【-】","【"&amp;SUBSTITUTE(TEXT(CA7,"#,##0.00"),"-","△")&amp;"】"))</f>
        <v>【75.29】</v>
      </c>
      <c r="CB6" s="35">
        <f>IF(CB7="",NA(),CB7)</f>
        <v>615.29</v>
      </c>
      <c r="CC6" s="35">
        <f t="shared" ref="CC6:CK6" si="9">IF(CC7="",NA(),CC7)</f>
        <v>606</v>
      </c>
      <c r="CD6" s="35">
        <f t="shared" si="9"/>
        <v>520.02</v>
      </c>
      <c r="CE6" s="35">
        <f t="shared" si="9"/>
        <v>508.7</v>
      </c>
      <c r="CF6" s="35">
        <f t="shared" si="9"/>
        <v>475.07</v>
      </c>
      <c r="CG6" s="35">
        <f t="shared" si="9"/>
        <v>234.96</v>
      </c>
      <c r="CH6" s="35">
        <f t="shared" si="9"/>
        <v>221.81</v>
      </c>
      <c r="CI6" s="35">
        <f t="shared" si="9"/>
        <v>230.02</v>
      </c>
      <c r="CJ6" s="35">
        <f t="shared" si="9"/>
        <v>228.47</v>
      </c>
      <c r="CK6" s="35">
        <f t="shared" si="9"/>
        <v>224.88</v>
      </c>
      <c r="CL6" s="34" t="str">
        <f>IF(CL7="","",IF(CL7="-","【-】","【"&amp;SUBSTITUTE(TEXT(CL7,"#,##0.00"),"-","△")&amp;"】"))</f>
        <v>【215.41】</v>
      </c>
      <c r="CM6" s="35">
        <f>IF(CM7="",NA(),CM7)</f>
        <v>18.75</v>
      </c>
      <c r="CN6" s="35">
        <f t="shared" ref="CN6:CV6" si="10">IF(CN7="",NA(),CN7)</f>
        <v>19.25</v>
      </c>
      <c r="CO6" s="35">
        <f t="shared" si="10"/>
        <v>18.75</v>
      </c>
      <c r="CP6" s="35">
        <f t="shared" si="10"/>
        <v>19.63</v>
      </c>
      <c r="CQ6" s="35">
        <f t="shared" si="10"/>
        <v>19.38</v>
      </c>
      <c r="CR6" s="35">
        <f t="shared" si="10"/>
        <v>42.9</v>
      </c>
      <c r="CS6" s="35">
        <f t="shared" si="10"/>
        <v>43.36</v>
      </c>
      <c r="CT6" s="35">
        <f t="shared" si="10"/>
        <v>42.56</v>
      </c>
      <c r="CU6" s="35">
        <f t="shared" si="10"/>
        <v>42.47</v>
      </c>
      <c r="CV6" s="35">
        <f t="shared" si="10"/>
        <v>42.4</v>
      </c>
      <c r="CW6" s="34" t="str">
        <f>IF(CW7="","",IF(CW7="-","【-】","【"&amp;SUBSTITUTE(TEXT(CW7,"#,##0.00"),"-","△")&amp;"】"))</f>
        <v>【42.90】</v>
      </c>
      <c r="CX6" s="35">
        <f>IF(CX7="",NA(),CX7)</f>
        <v>81.900000000000006</v>
      </c>
      <c r="CY6" s="35">
        <f t="shared" ref="CY6:DG6" si="11">IF(CY7="",NA(),CY7)</f>
        <v>81.819999999999993</v>
      </c>
      <c r="CZ6" s="35">
        <f t="shared" si="11"/>
        <v>81.67</v>
      </c>
      <c r="DA6" s="35">
        <f t="shared" si="11"/>
        <v>83.8</v>
      </c>
      <c r="DB6" s="35">
        <f t="shared" si="11"/>
        <v>84.46</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63673</v>
      </c>
      <c r="D7" s="37">
        <v>47</v>
      </c>
      <c r="E7" s="37">
        <v>17</v>
      </c>
      <c r="F7" s="37">
        <v>4</v>
      </c>
      <c r="G7" s="37">
        <v>0</v>
      </c>
      <c r="H7" s="37" t="s">
        <v>98</v>
      </c>
      <c r="I7" s="37" t="s">
        <v>99</v>
      </c>
      <c r="J7" s="37" t="s">
        <v>100</v>
      </c>
      <c r="K7" s="37" t="s">
        <v>101</v>
      </c>
      <c r="L7" s="37" t="s">
        <v>102</v>
      </c>
      <c r="M7" s="37" t="s">
        <v>103</v>
      </c>
      <c r="N7" s="38" t="s">
        <v>104</v>
      </c>
      <c r="O7" s="38" t="s">
        <v>105</v>
      </c>
      <c r="P7" s="38">
        <v>12.5</v>
      </c>
      <c r="Q7" s="38">
        <v>95</v>
      </c>
      <c r="R7" s="38">
        <v>3190</v>
      </c>
      <c r="S7" s="38">
        <v>4323</v>
      </c>
      <c r="T7" s="38">
        <v>261.31</v>
      </c>
      <c r="U7" s="38">
        <v>16.54</v>
      </c>
      <c r="V7" s="38">
        <v>534</v>
      </c>
      <c r="W7" s="38">
        <v>0.45</v>
      </c>
      <c r="X7" s="38">
        <v>1186.67</v>
      </c>
      <c r="Y7" s="38">
        <v>48.59</v>
      </c>
      <c r="Z7" s="38">
        <v>50.9</v>
      </c>
      <c r="AA7" s="38">
        <v>46.47</v>
      </c>
      <c r="AB7" s="38">
        <v>42.66</v>
      </c>
      <c r="AC7" s="38">
        <v>40.31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1298.9100000000001</v>
      </c>
      <c r="BL7" s="38">
        <v>1243.71</v>
      </c>
      <c r="BM7" s="38">
        <v>1194.1500000000001</v>
      </c>
      <c r="BN7" s="38">
        <v>1206.79</v>
      </c>
      <c r="BO7" s="38">
        <v>1258.43</v>
      </c>
      <c r="BP7" s="38">
        <v>1260.21</v>
      </c>
      <c r="BQ7" s="38">
        <v>23.83</v>
      </c>
      <c r="BR7" s="38">
        <v>22.49</v>
      </c>
      <c r="BS7" s="38">
        <v>26.55</v>
      </c>
      <c r="BT7" s="38">
        <v>27.04</v>
      </c>
      <c r="BU7" s="38">
        <v>31.02</v>
      </c>
      <c r="BV7" s="38">
        <v>69.87</v>
      </c>
      <c r="BW7" s="38">
        <v>74.3</v>
      </c>
      <c r="BX7" s="38">
        <v>72.260000000000005</v>
      </c>
      <c r="BY7" s="38">
        <v>71.84</v>
      </c>
      <c r="BZ7" s="38">
        <v>73.36</v>
      </c>
      <c r="CA7" s="38">
        <v>75.290000000000006</v>
      </c>
      <c r="CB7" s="38">
        <v>615.29</v>
      </c>
      <c r="CC7" s="38">
        <v>606</v>
      </c>
      <c r="CD7" s="38">
        <v>520.02</v>
      </c>
      <c r="CE7" s="38">
        <v>508.7</v>
      </c>
      <c r="CF7" s="38">
        <v>475.07</v>
      </c>
      <c r="CG7" s="38">
        <v>234.96</v>
      </c>
      <c r="CH7" s="38">
        <v>221.81</v>
      </c>
      <c r="CI7" s="38">
        <v>230.02</v>
      </c>
      <c r="CJ7" s="38">
        <v>228.47</v>
      </c>
      <c r="CK7" s="38">
        <v>224.88</v>
      </c>
      <c r="CL7" s="38">
        <v>215.41</v>
      </c>
      <c r="CM7" s="38">
        <v>18.75</v>
      </c>
      <c r="CN7" s="38">
        <v>19.25</v>
      </c>
      <c r="CO7" s="38">
        <v>18.75</v>
      </c>
      <c r="CP7" s="38">
        <v>19.63</v>
      </c>
      <c r="CQ7" s="38">
        <v>19.38</v>
      </c>
      <c r="CR7" s="38">
        <v>42.9</v>
      </c>
      <c r="CS7" s="38">
        <v>43.36</v>
      </c>
      <c r="CT7" s="38">
        <v>42.56</v>
      </c>
      <c r="CU7" s="38">
        <v>42.47</v>
      </c>
      <c r="CV7" s="38">
        <v>42.4</v>
      </c>
      <c r="CW7" s="38">
        <v>42.9</v>
      </c>
      <c r="CX7" s="38">
        <v>81.900000000000006</v>
      </c>
      <c r="CY7" s="38">
        <v>81.819999999999993</v>
      </c>
      <c r="CZ7" s="38">
        <v>81.67</v>
      </c>
      <c r="DA7" s="38">
        <v>83.8</v>
      </c>
      <c r="DB7" s="38">
        <v>84.46</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2022-01-12T02:47:17Z</cp:lastPrinted>
  <dcterms:created xsi:type="dcterms:W3CDTF">2021-12-03T07:49:45Z</dcterms:created>
  <dcterms:modified xsi:type="dcterms:W3CDTF">2022-02-01T06:41:55Z</dcterms:modified>
  <cp:category/>
</cp:coreProperties>
</file>