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4"/>
  <workbookPr/>
  <mc:AlternateContent xmlns:mc="http://schemas.openxmlformats.org/markup-compatibility/2006">
    <mc:Choice Requires="x15">
      <x15ac:absPath xmlns:x15ac="http://schemas.microsoft.com/office/spreadsheetml/2010/11/ac" url="\\Lgwan-nas\各部署\上下水道課\④下水道係\①下水道共通\●経営比較分析（県提出、町HP掲載）\令和２年度分\"/>
    </mc:Choice>
  </mc:AlternateContent>
  <xr:revisionPtr revIDLastSave="0" documentId="13_ncr:1_{98BD4B1C-3174-44BE-9565-7E7DC4D0AEC9}" xr6:coauthVersionLast="36" xr6:coauthVersionMax="36" xr10:uidLastSave="{00000000-0000-0000-0000-000000000000}"/>
  <workbookProtection workbookAlgorithmName="SHA-512" workbookHashValue="KM3RMp7nErIB4QoybajsZJ8PHP/ah5KAFJY+353HQlnyd6aA0uARpOd3/2cfcsja3Ga4n/eXTvVzeORIUxvaxQ==" workbookSaltValue="srkQW6tZI0UKF7UF0qJA7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I86" i="4"/>
  <c r="E86" i="4"/>
  <c r="AL10" i="4"/>
  <c r="AD10" i="4"/>
  <c r="I10" i="4"/>
  <c r="B10" i="4"/>
  <c r="BB8" i="4"/>
  <c r="AL8" i="4"/>
  <c r="P8" i="4"/>
  <c r="I8" i="4"/>
</calcChain>
</file>

<file path=xl/sharedStrings.xml><?xml version="1.0" encoding="utf-8"?>
<sst xmlns="http://schemas.openxmlformats.org/spreadsheetml/2006/main" count="247" uniqueCount="120">
  <si>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</si>
  <si>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</si>
  <si>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</si>
  <si>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</si>
  <si>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</si>
  <si>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</si>
  <si>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</si>
  <si>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</si>
  <si>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</si>
  <si>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</si>
  <si>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</si>
  <si>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</si>
  <si>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</si>
  <si>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</si>
  <si>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</si>
  <si>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</si>
  <si>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</si>
  <si>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</si>
  <si>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</si>
  <si>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</si>
  <si>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</si>
  <si>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</si>
  <si>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</si>
  <si>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</si>
  <si>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</si>
  <si>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</si>
  <si>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</si>
  <si>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</si>
  <si>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</si>
  <si>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</si>
  <si>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</si>
  <si>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</si>
  <si>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</si>
  <si>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</si>
  <si>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</si>
  <si>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</si>
  <si>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</si>
  <si>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</si>
  <si>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</si>
  <si>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</si>
  <si>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</si>
  <si>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</si>
  <si>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</si>
  <si>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</si>
  <si>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</si>
  <si>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</si>
  <si>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</si>
  <si>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</si>
  <si>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</si>
  <si>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</si>
  <si>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</si>
  <si>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</si>
  <si>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</si>
  <si>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</si>
  <si>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</si>
  <si>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</si>
  <si>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</si>
  <si>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</si>
  <si>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</si>
  <si>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</si>
  <si>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</si>
  <si>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</si>
  <si>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</si>
  <si>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</si>
  <si>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</si>
  <si>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</si>
  <si>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</si>
  <si>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</si>
  <si>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</si>
  <si>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</si>
  <si>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</si>
  <si>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</si>
  <si>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</si>
  <si>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</si>
  <si>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</si>
  <si>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</si>
  <si>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</si>
  <si>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</si>
  <si>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</si>
  <si>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</si>
  <si>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</si>
  <si>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</si>
  <si>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</si>
  <si>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</si>
  <si>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</si>
  <si>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</si>
  <si>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</si>
  <si>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</si>
  <si>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</si>
  <si>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</si>
  <si>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</si>
  <si>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</si>
  <si>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</si>
  <si>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</si>
  <si>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</si>
  <si>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</si>
  <si>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</si>
  <si>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</si>
  <si>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</si>
  <si>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</si>
  <si>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</si>
  <si>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</si>
  <si>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</si>
  <si>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</si>
  <si>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</si>
  <si>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</si>
  <si>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</si>
  <si>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</si>
  <si>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</si>
  <si>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</si>
  <si>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</si>
  <si>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</si>
  <si>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</si>
  <si>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</si>
  <si>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</si>
  <si>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</si>
  <si>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</si>
  <si>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町管理浄化槽でもっとも古いものが平成14年のものであり、設置から15年以上が経過している。年々設置数が増加し、維持修繕費は増加傾向にある。今後は、老朽化による浄化槽本体の破損や故障がさらに増えてくると予想されるため、定期的な保守点検や水質調査等を通じて、適切な維持管理を図っていく。</t>
    <rPh sb="1" eb="2">
      <t>マチ</t>
    </rPh>
    <rPh sb="2" eb="4">
      <t>カンリ</t>
    </rPh>
    <rPh sb="4" eb="7">
      <t>ジョウカソウ</t>
    </rPh>
    <rPh sb="12" eb="13">
      <t>フル</t>
    </rPh>
    <rPh sb="17" eb="19">
      <t>ヘイセイ</t>
    </rPh>
    <rPh sb="21" eb="22">
      <t>ネン</t>
    </rPh>
    <rPh sb="29" eb="31">
      <t>セッチ</t>
    </rPh>
    <rPh sb="35" eb="38">
      <t>ネンイジョウ</t>
    </rPh>
    <rPh sb="39" eb="41">
      <t>ケイカ</t>
    </rPh>
    <rPh sb="46" eb="48">
      <t>ネンネン</t>
    </rPh>
    <rPh sb="48" eb="51">
      <t>セッチスウ</t>
    </rPh>
    <rPh sb="52" eb="54">
      <t>ゾウカ</t>
    </rPh>
    <rPh sb="56" eb="58">
      <t>イジ</t>
    </rPh>
    <rPh sb="58" eb="60">
      <t>シュウゼン</t>
    </rPh>
    <rPh sb="60" eb="61">
      <t>ヒ</t>
    </rPh>
    <rPh sb="62" eb="64">
      <t>ゾウカ</t>
    </rPh>
    <rPh sb="64" eb="66">
      <t>ケイコウ</t>
    </rPh>
    <rPh sb="70" eb="72">
      <t>コンゴ</t>
    </rPh>
    <rPh sb="74" eb="77">
      <t>ロウキュウカ</t>
    </rPh>
    <rPh sb="80" eb="83">
      <t>ジョウカソウ</t>
    </rPh>
    <rPh sb="83" eb="85">
      <t>ホンタイ</t>
    </rPh>
    <rPh sb="86" eb="88">
      <t>ハソン</t>
    </rPh>
    <rPh sb="89" eb="91">
      <t>コショウ</t>
    </rPh>
    <rPh sb="95" eb="96">
      <t>フ</t>
    </rPh>
    <rPh sb="101" eb="103">
      <t>ヨソウ</t>
    </rPh>
    <rPh sb="109" eb="112">
      <t>テイキテキ</t>
    </rPh>
    <rPh sb="113" eb="115">
      <t>ホシュ</t>
    </rPh>
    <rPh sb="115" eb="117">
      <t>テンケン</t>
    </rPh>
    <rPh sb="118" eb="120">
      <t>スイシツ</t>
    </rPh>
    <rPh sb="120" eb="122">
      <t>チョウサ</t>
    </rPh>
    <rPh sb="122" eb="123">
      <t>ナド</t>
    </rPh>
    <rPh sb="124" eb="125">
      <t>ツウ</t>
    </rPh>
    <rPh sb="128" eb="130">
      <t>テキセツ</t>
    </rPh>
    <rPh sb="131" eb="133">
      <t>イジ</t>
    </rPh>
    <rPh sb="133" eb="135">
      <t>カンリ</t>
    </rPh>
    <rPh sb="136" eb="137">
      <t>ハカ</t>
    </rPh>
    <phoneticPr fontId="4"/>
  </si>
  <si>
    <t>　浄化槽整備区域内における町設置浄化槽使用者はまだ少なく、今後も使用料は増えていくと予想される。このため、使用料収入は増加していくが、同時に整備財源としての借り入れる企業債の年間償還額も多くなっていく。
　また、浄化槽の増加に伴い、維持修繕費も増加していき、老朽化による破損や修繕も増えていくことから、今後経営状況が悪化していくことが懸念される。浄化槽の普及を図りつつ、さらなる効率的・計画的な維持管理を行う必要がある。</t>
    <rPh sb="1" eb="4">
      <t>ジョウカソウ</t>
    </rPh>
    <rPh sb="4" eb="6">
      <t>セイビ</t>
    </rPh>
    <rPh sb="6" eb="8">
      <t>クイキ</t>
    </rPh>
    <rPh sb="8" eb="9">
      <t>ナイ</t>
    </rPh>
    <rPh sb="13" eb="14">
      <t>マチ</t>
    </rPh>
    <rPh sb="14" eb="16">
      <t>セッチ</t>
    </rPh>
    <rPh sb="16" eb="19">
      <t>ジョウカソウ</t>
    </rPh>
    <rPh sb="19" eb="22">
      <t>シヨウシャ</t>
    </rPh>
    <rPh sb="25" eb="26">
      <t>スク</t>
    </rPh>
    <rPh sb="29" eb="31">
      <t>コンゴ</t>
    </rPh>
    <rPh sb="32" eb="35">
      <t>シヨウリョウ</t>
    </rPh>
    <rPh sb="36" eb="37">
      <t>フ</t>
    </rPh>
    <rPh sb="42" eb="44">
      <t>ヨソウ</t>
    </rPh>
    <rPh sb="53" eb="56">
      <t>シヨウリョウ</t>
    </rPh>
    <rPh sb="56" eb="58">
      <t>シュウニュウ</t>
    </rPh>
    <rPh sb="59" eb="61">
      <t>ゾウカ</t>
    </rPh>
    <rPh sb="67" eb="69">
      <t>ドウジ</t>
    </rPh>
    <rPh sb="70" eb="72">
      <t>セイビ</t>
    </rPh>
    <rPh sb="72" eb="74">
      <t>ザイゲン</t>
    </rPh>
    <rPh sb="78" eb="79">
      <t>カ</t>
    </rPh>
    <rPh sb="80" eb="81">
      <t>イ</t>
    </rPh>
    <rPh sb="83" eb="86">
      <t>キギョウサイ</t>
    </rPh>
    <rPh sb="87" eb="89">
      <t>ネンカン</t>
    </rPh>
    <phoneticPr fontId="4"/>
  </si>
  <si>
    <t xml:space="preserve"> 収益的収支比率は約93%であり、企業債残高対事業規模比率は、類似団体を下回っている。
引き続き経営の健全化に努める。
経費回収率については、汚水処理費が大幅に増加しており、修繕費が減少したたものの、経費回収率は約1.2ポイント低くなった。 
　合併処理浄化槽（5人槽）の使用料は消費税込み3,630円で県内同事業の平均値よりも高いが、下水道（農集排）使用料とバランスを考えると、安易に使用料金の改定を行うのは難しい。計画的な浄化槽の修繕などを図り、より効率的な事業運営を進めていく。
</t>
    <rPh sb="1" eb="4">
      <t>シュウエキテキ</t>
    </rPh>
    <rPh sb="4" eb="6">
      <t>シュウシ</t>
    </rPh>
    <rPh sb="6" eb="8">
      <t>ヒリツ</t>
    </rPh>
    <rPh sb="9" eb="10">
      <t>ヤク</t>
    </rPh>
    <rPh sb="17" eb="20">
      <t>キギョウサイ</t>
    </rPh>
    <rPh sb="20" eb="22">
      <t>ザンダカ</t>
    </rPh>
    <rPh sb="22" eb="23">
      <t>タイ</t>
    </rPh>
    <rPh sb="23" eb="25">
      <t>ジギョウ</t>
    </rPh>
    <rPh sb="25" eb="27">
      <t>キボ</t>
    </rPh>
    <rPh sb="27" eb="29">
      <t>ヒリツ</t>
    </rPh>
    <rPh sb="31" eb="33">
      <t>ルイジ</t>
    </rPh>
    <rPh sb="33" eb="35">
      <t>ダンタイ</t>
    </rPh>
    <rPh sb="36" eb="38">
      <t>シタマワ</t>
    </rPh>
    <rPh sb="44" eb="45">
      <t>ヒ</t>
    </rPh>
    <rPh sb="46" eb="47">
      <t>ツヅ</t>
    </rPh>
    <rPh sb="48" eb="50">
      <t>ケイエイ</t>
    </rPh>
    <rPh sb="51" eb="54">
      <t>ケンゼンカ</t>
    </rPh>
    <rPh sb="55" eb="56">
      <t>ツト</t>
    </rPh>
    <rPh sb="60" eb="62">
      <t>ケイヒ</t>
    </rPh>
    <rPh sb="62" eb="65">
      <t>カイシュウリツ</t>
    </rPh>
    <rPh sb="71" eb="73">
      <t>オスイ</t>
    </rPh>
    <rPh sb="73" eb="76">
      <t>ショリヒ</t>
    </rPh>
    <rPh sb="77" eb="79">
      <t>オオハバ</t>
    </rPh>
    <rPh sb="80" eb="82">
      <t>ゾウカ</t>
    </rPh>
    <rPh sb="106" eb="107">
      <t>ヤク</t>
    </rPh>
    <rPh sb="114" eb="115">
      <t>ヒク</t>
    </rPh>
    <rPh sb="123" eb="125">
      <t>ガッペイ</t>
    </rPh>
    <rPh sb="125" eb="127">
      <t>ショリ</t>
    </rPh>
    <rPh sb="127" eb="130">
      <t>ジョウカソウ</t>
    </rPh>
    <rPh sb="132" eb="134">
      <t>ニンソウ</t>
    </rPh>
    <rPh sb="136" eb="139">
      <t>シヨウリョウ</t>
    </rPh>
    <rPh sb="140" eb="143">
      <t>ショウヒゼイ</t>
    </rPh>
    <rPh sb="143" eb="144">
      <t>コ</t>
    </rPh>
    <rPh sb="150" eb="151">
      <t>エン</t>
    </rPh>
    <rPh sb="152" eb="154">
      <t>ケンナイ</t>
    </rPh>
    <rPh sb="154" eb="155">
      <t>オナ</t>
    </rPh>
    <rPh sb="155" eb="157">
      <t>ジギョウ</t>
    </rPh>
    <rPh sb="158" eb="161">
      <t>ヘイキンチ</t>
    </rPh>
    <rPh sb="164" eb="165">
      <t>タカ</t>
    </rPh>
    <rPh sb="168" eb="171">
      <t>ゲスイドウ</t>
    </rPh>
    <rPh sb="172" eb="173">
      <t>ノウ</t>
    </rPh>
    <rPh sb="173" eb="175">
      <t>シュウハイ</t>
    </rPh>
    <rPh sb="176" eb="179">
      <t>シヨウリョウ</t>
    </rPh>
    <rPh sb="185" eb="186">
      <t>カンガ</t>
    </rPh>
    <rPh sb="190" eb="192">
      <t>アンイ</t>
    </rPh>
    <rPh sb="193" eb="195">
      <t>シヨウ</t>
    </rPh>
    <rPh sb="195" eb="197">
      <t>リョウキン</t>
    </rPh>
    <rPh sb="198" eb="200">
      <t>カイテイ</t>
    </rPh>
    <rPh sb="201" eb="202">
      <t>オコナ</t>
    </rPh>
    <rPh sb="205" eb="206">
      <t>ムズカ</t>
    </rPh>
    <rPh sb="209" eb="211">
      <t>ケイカク</t>
    </rPh>
    <rPh sb="211" eb="212">
      <t>テキ</t>
    </rPh>
    <rPh sb="221" eb="222">
      <t>ハカ</t>
    </rPh>
    <rPh sb="226" eb="229">
      <t>コウリツテキ</t>
    </rPh>
    <rPh sb="230" eb="232">
      <t>ジギョウ</t>
    </rPh>
    <rPh sb="232" eb="234">
      <t>ウンエイ</t>
    </rPh>
    <rPh sb="235" eb="236">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</si>
</sst>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B7-401E-9CC4-7F0C1A21936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9B7-401E-9CC4-7F0C1A21936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803-430A-BE01-E289DAABA89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61.79</c:v>
                </c:pt>
                <c:pt idx="2">
                  <c:v>59.94</c:v>
                </c:pt>
                <c:pt idx="3">
                  <c:v>59.64</c:v>
                </c:pt>
                <c:pt idx="4">
                  <c:v>58.19</c:v>
                </c:pt>
              </c:numCache>
            </c:numRef>
          </c:val>
          <c:smooth val="0"/>
          <c:extLst>
            <c:ext xmlns:c16="http://schemas.microsoft.com/office/drawing/2014/chart" uri="{C3380CC4-5D6E-409C-BE32-E72D297353CC}">
              <c16:uniqueId val="{00000001-4803-430A-BE01-E289DAABA89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55C-4BA1-9648-CF103A56784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92.44</c:v>
                </c:pt>
                <c:pt idx="2">
                  <c:v>89.66</c:v>
                </c:pt>
                <c:pt idx="3">
                  <c:v>90.63</c:v>
                </c:pt>
                <c:pt idx="4">
                  <c:v>87.8</c:v>
                </c:pt>
              </c:numCache>
            </c:numRef>
          </c:val>
          <c:smooth val="0"/>
          <c:extLst>
            <c:ext xmlns:c16="http://schemas.microsoft.com/office/drawing/2014/chart" uri="{C3380CC4-5D6E-409C-BE32-E72D297353CC}">
              <c16:uniqueId val="{00000001-A55C-4BA1-9648-CF103A56784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94.21</c:v>
                </c:pt>
                <c:pt idx="2">
                  <c:v>86.95</c:v>
                </c:pt>
                <c:pt idx="3">
                  <c:v>84.38</c:v>
                </c:pt>
                <c:pt idx="4">
                  <c:v>93.27</c:v>
                </c:pt>
              </c:numCache>
            </c:numRef>
          </c:val>
          <c:extLst>
            <c:ext xmlns:c16="http://schemas.microsoft.com/office/drawing/2014/chart" uri="{C3380CC4-5D6E-409C-BE32-E72D297353CC}">
              <c16:uniqueId val="{00000000-07E0-44B7-A809-DD8245BFC1B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E0-44B7-A809-DD8245BFC1B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CF-4804-810C-5FEB34A70F4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CF-4804-810C-5FEB34A70F4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06-45CD-B16B-C521D3C5685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06-45CD-B16B-C521D3C5685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27-4B35-ABE9-E447192E625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27-4B35-ABE9-E447192E625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12-44B3-9AF3-F4EE19F9D17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12-44B3-9AF3-F4EE19F9D17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6D-4289-B778-D763ABCB21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244.85</c:v>
                </c:pt>
                <c:pt idx="2">
                  <c:v>296.89</c:v>
                </c:pt>
                <c:pt idx="3">
                  <c:v>270.57</c:v>
                </c:pt>
                <c:pt idx="4">
                  <c:v>294.27</c:v>
                </c:pt>
              </c:numCache>
            </c:numRef>
          </c:val>
          <c:smooth val="0"/>
          <c:extLst>
            <c:ext xmlns:c16="http://schemas.microsoft.com/office/drawing/2014/chart" uri="{C3380CC4-5D6E-409C-BE32-E72D297353CC}">
              <c16:uniqueId val="{00000001-B96D-4289-B778-D763ABCB21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69.05</c:v>
                </c:pt>
                <c:pt idx="1">
                  <c:v>67.709999999999994</c:v>
                </c:pt>
                <c:pt idx="2">
                  <c:v>67.349999999999994</c:v>
                </c:pt>
                <c:pt idx="3">
                  <c:v>68.62</c:v>
                </c:pt>
                <c:pt idx="4">
                  <c:v>67.44</c:v>
                </c:pt>
              </c:numCache>
            </c:numRef>
          </c:val>
          <c:extLst>
            <c:ext xmlns:c16="http://schemas.microsoft.com/office/drawing/2014/chart" uri="{C3380CC4-5D6E-409C-BE32-E72D297353CC}">
              <c16:uniqueId val="{00000000-5164-43AA-BDD0-3EACC62B624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64.78</c:v>
                </c:pt>
                <c:pt idx="2">
                  <c:v>63.06</c:v>
                </c:pt>
                <c:pt idx="3">
                  <c:v>62.5</c:v>
                </c:pt>
                <c:pt idx="4">
                  <c:v>60.59</c:v>
                </c:pt>
              </c:numCache>
            </c:numRef>
          </c:val>
          <c:smooth val="0"/>
          <c:extLst>
            <c:ext xmlns:c16="http://schemas.microsoft.com/office/drawing/2014/chart" uri="{C3380CC4-5D6E-409C-BE32-E72D297353CC}">
              <c16:uniqueId val="{00000001-5164-43AA-BDD0-3EACC62B624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253.74</c:v>
                </c:pt>
                <c:pt idx="1">
                  <c:v>261.51</c:v>
                </c:pt>
                <c:pt idx="2">
                  <c:v>273.3</c:v>
                </c:pt>
                <c:pt idx="3">
                  <c:v>277.76</c:v>
                </c:pt>
                <c:pt idx="4">
                  <c:v>298.08999999999997</c:v>
                </c:pt>
              </c:numCache>
            </c:numRef>
          </c:val>
          <c:extLst>
            <c:ext xmlns:c16="http://schemas.microsoft.com/office/drawing/2014/chart" uri="{C3380CC4-5D6E-409C-BE32-E72D297353CC}">
              <c16:uniqueId val="{00000000-7DB4-4439-868C-4203B9F742C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250.21</c:v>
                </c:pt>
                <c:pt idx="2">
                  <c:v>264.77</c:v>
                </c:pt>
                <c:pt idx="3">
                  <c:v>269.33</c:v>
                </c:pt>
                <c:pt idx="4">
                  <c:v>280.23</c:v>
                </c:pt>
              </c:numCache>
            </c:numRef>
          </c:val>
          <c:smooth val="0"/>
          <c:extLst>
            <c:ext xmlns:c16="http://schemas.microsoft.com/office/drawing/2014/chart" uri="{C3380CC4-5D6E-409C-BE32-E72D297353CC}">
              <c16:uniqueId val="{00000001-7DB4-4439-868C-4203B9F742C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22834</v>
      </c>
      <c r="AM8" s="69"/>
      <c r="AN8" s="69"/>
      <c r="AO8" s="69"/>
      <c r="AP8" s="69"/>
      <c r="AQ8" s="69"/>
      <c r="AR8" s="69"/>
      <c r="AS8" s="69"/>
      <c r="AT8" s="68">
        <f>データ!T6</f>
        <v>180.26</v>
      </c>
      <c r="AU8" s="68"/>
      <c r="AV8" s="68"/>
      <c r="AW8" s="68"/>
      <c r="AX8" s="68"/>
      <c r="AY8" s="68"/>
      <c r="AZ8" s="68"/>
      <c r="BA8" s="68"/>
      <c r="BB8" s="68">
        <f>データ!U6</f>
        <v>126.67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7.1</v>
      </c>
      <c r="Q10" s="68"/>
      <c r="R10" s="68"/>
      <c r="S10" s="68"/>
      <c r="T10" s="68"/>
      <c r="U10" s="68"/>
      <c r="V10" s="68"/>
      <c r="W10" s="68">
        <f>データ!Q6</f>
        <v>100</v>
      </c>
      <c r="X10" s="68"/>
      <c r="Y10" s="68"/>
      <c r="Z10" s="68"/>
      <c r="AA10" s="68"/>
      <c r="AB10" s="68"/>
      <c r="AC10" s="68"/>
      <c r="AD10" s="69">
        <f>データ!R6</f>
        <v>3630</v>
      </c>
      <c r="AE10" s="69"/>
      <c r="AF10" s="69"/>
      <c r="AG10" s="69"/>
      <c r="AH10" s="69"/>
      <c r="AI10" s="69"/>
      <c r="AJ10" s="69"/>
      <c r="AK10" s="2"/>
      <c r="AL10" s="69">
        <f>データ!V6</f>
        <v>1611</v>
      </c>
      <c r="AM10" s="69"/>
      <c r="AN10" s="69"/>
      <c r="AO10" s="69"/>
      <c r="AP10" s="69"/>
      <c r="AQ10" s="69"/>
      <c r="AR10" s="69"/>
      <c r="AS10" s="69"/>
      <c r="AT10" s="68">
        <f>データ!W6</f>
        <v>170.78</v>
      </c>
      <c r="AU10" s="68"/>
      <c r="AV10" s="68"/>
      <c r="AW10" s="68"/>
      <c r="AX10" s="68"/>
      <c r="AY10" s="68"/>
      <c r="AZ10" s="68"/>
      <c r="BA10" s="68"/>
      <c r="BB10" s="68">
        <f>データ!X6</f>
        <v>9.43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7Nj94Vle9t6/xTMXnc3E/xdWUuX4GuCSxPF4sJJ8Ag0qIx4PZbbSkP12b57dtnyXjR0nstbFeTKPLVkZKfDMgw==" saltValue="5synsP1eIV8svfkg1mvZS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63819</v>
      </c>
      <c r="D6" s="33">
        <f t="shared" si="3"/>
        <v>47</v>
      </c>
      <c r="E6" s="33">
        <f t="shared" si="3"/>
        <v>18</v>
      </c>
      <c r="F6" s="33">
        <f t="shared" si="3"/>
        <v>0</v>
      </c>
      <c r="G6" s="33">
        <f t="shared" si="3"/>
        <v>0</v>
      </c>
      <c r="H6" s="33" t="str">
        <f t="shared" si="3"/>
        <v>山形県　高畠町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7.1</v>
      </c>
      <c r="Q6" s="34">
        <f t="shared" si="3"/>
        <v>100</v>
      </c>
      <c r="R6" s="34">
        <f t="shared" si="3"/>
        <v>3630</v>
      </c>
      <c r="S6" s="34">
        <f t="shared" si="3"/>
        <v>22834</v>
      </c>
      <c r="T6" s="34">
        <f t="shared" si="3"/>
        <v>180.26</v>
      </c>
      <c r="U6" s="34">
        <f t="shared" si="3"/>
        <v>126.67</v>
      </c>
      <c r="V6" s="34">
        <f t="shared" si="3"/>
        <v>1611</v>
      </c>
      <c r="W6" s="34">
        <f t="shared" si="3"/>
        <v>170.78</v>
      </c>
      <c r="X6" s="34">
        <f t="shared" si="3"/>
        <v>9.43</v>
      </c>
      <c r="Y6" s="35">
        <f>IF(Y7="",NA(),Y7)</f>
        <v>100</v>
      </c>
      <c r="Z6" s="35">
        <f t="shared" ref="Z6:AH6" si="4">IF(Z7="",NA(),Z7)</f>
        <v>94.21</v>
      </c>
      <c r="AA6" s="35">
        <f t="shared" si="4"/>
        <v>86.95</v>
      </c>
      <c r="AB6" s="35">
        <f t="shared" si="4"/>
        <v>84.38</v>
      </c>
      <c r="AC6" s="35">
        <f t="shared" si="4"/>
        <v>93.27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413.5</v>
      </c>
      <c r="BL6" s="35">
        <f t="shared" si="7"/>
        <v>244.85</v>
      </c>
      <c r="BM6" s="35">
        <f t="shared" si="7"/>
        <v>296.89</v>
      </c>
      <c r="BN6" s="35">
        <f t="shared" si="7"/>
        <v>270.57</v>
      </c>
      <c r="BO6" s="35">
        <f t="shared" si="7"/>
        <v>294.27</v>
      </c>
      <c r="BP6" s="34" t="str">
        <f>IF(BP7="","",IF(BP7="-","【-】","【"&amp;SUBSTITUTE(TEXT(BP7,"#,##0.00"),"-","△")&amp;"】"))</f>
        <v>【314.13】</v>
      </c>
      <c r="BQ6" s="35">
        <f>IF(BQ7="",NA(),BQ7)</f>
        <v>69.05</v>
      </c>
      <c r="BR6" s="35">
        <f t="shared" ref="BR6:BZ6" si="8">IF(BR7="",NA(),BR7)</f>
        <v>67.709999999999994</v>
      </c>
      <c r="BS6" s="35">
        <f t="shared" si="8"/>
        <v>67.349999999999994</v>
      </c>
      <c r="BT6" s="35">
        <f t="shared" si="8"/>
        <v>68.62</v>
      </c>
      <c r="BU6" s="35">
        <f t="shared" si="8"/>
        <v>67.44</v>
      </c>
      <c r="BV6" s="35">
        <f t="shared" si="8"/>
        <v>55.84</v>
      </c>
      <c r="BW6" s="35">
        <f t="shared" si="8"/>
        <v>64.78</v>
      </c>
      <c r="BX6" s="35">
        <f t="shared" si="8"/>
        <v>63.06</v>
      </c>
      <c r="BY6" s="35">
        <f t="shared" si="8"/>
        <v>62.5</v>
      </c>
      <c r="BZ6" s="35">
        <f t="shared" si="8"/>
        <v>60.59</v>
      </c>
      <c r="CA6" s="34" t="str">
        <f>IF(CA7="","",IF(CA7="-","【-】","【"&amp;SUBSTITUTE(TEXT(CA7,"#,##0.00"),"-","△")&amp;"】"))</f>
        <v>【58.42】</v>
      </c>
      <c r="CB6" s="35">
        <f>IF(CB7="",NA(),CB7)</f>
        <v>253.74</v>
      </c>
      <c r="CC6" s="35">
        <f t="shared" ref="CC6:CK6" si="9">IF(CC7="",NA(),CC7)</f>
        <v>261.51</v>
      </c>
      <c r="CD6" s="35">
        <f t="shared" si="9"/>
        <v>273.3</v>
      </c>
      <c r="CE6" s="35">
        <f t="shared" si="9"/>
        <v>277.76</v>
      </c>
      <c r="CF6" s="35">
        <f t="shared" si="9"/>
        <v>298.08999999999997</v>
      </c>
      <c r="CG6" s="35">
        <f t="shared" si="9"/>
        <v>287.57</v>
      </c>
      <c r="CH6" s="35">
        <f t="shared" si="9"/>
        <v>250.21</v>
      </c>
      <c r="CI6" s="35">
        <f t="shared" si="9"/>
        <v>264.77</v>
      </c>
      <c r="CJ6" s="35">
        <f t="shared" si="9"/>
        <v>269.33</v>
      </c>
      <c r="CK6" s="35">
        <f t="shared" si="9"/>
        <v>280.23</v>
      </c>
      <c r="CL6" s="34" t="str">
        <f>IF(CL7="","",IF(CL7="-","【-】","【"&amp;SUBSTITUTE(TEXT(CL7,"#,##0.00"),"-","△")&amp;"】"))</f>
        <v>【282.28】</v>
      </c>
      <c r="CM6" s="35">
        <f>IF(CM7="",NA(),CM7)</f>
        <v>100</v>
      </c>
      <c r="CN6" s="35">
        <f t="shared" ref="CN6:CV6" si="10">IF(CN7="",NA(),CN7)</f>
        <v>100</v>
      </c>
      <c r="CO6" s="35">
        <f t="shared" si="10"/>
        <v>100</v>
      </c>
      <c r="CP6" s="35">
        <f t="shared" si="10"/>
        <v>100</v>
      </c>
      <c r="CQ6" s="35">
        <f t="shared" si="10"/>
        <v>100</v>
      </c>
      <c r="CR6" s="35">
        <f t="shared" si="10"/>
        <v>61.55</v>
      </c>
      <c r="CS6" s="35">
        <f t="shared" si="10"/>
        <v>61.79</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63819</v>
      </c>
      <c r="D7" s="37">
        <v>47</v>
      </c>
      <c r="E7" s="37">
        <v>18</v>
      </c>
      <c r="F7" s="37">
        <v>0</v>
      </c>
      <c r="G7" s="37">
        <v>0</v>
      </c>
      <c r="H7" s="37" t="s">
        <v>98</v>
      </c>
      <c r="I7" s="37" t="s">
        <v>99</v>
      </c>
      <c r="J7" s="37" t="s">
        <v>100</v>
      </c>
      <c r="K7" s="37" t="s">
        <v>101</v>
      </c>
      <c r="L7" s="37" t="s">
        <v>102</v>
      </c>
      <c r="M7" s="37" t="s">
        <v>103</v>
      </c>
      <c r="N7" s="38" t="s">
        <v>104</v>
      </c>
      <c r="O7" s="38" t="s">
        <v>105</v>
      </c>
      <c r="P7" s="38">
        <v>7.1</v>
      </c>
      <c r="Q7" s="38">
        <v>100</v>
      </c>
      <c r="R7" s="38">
        <v>3630</v>
      </c>
      <c r="S7" s="38">
        <v>22834</v>
      </c>
      <c r="T7" s="38">
        <v>180.26</v>
      </c>
      <c r="U7" s="38">
        <v>126.67</v>
      </c>
      <c r="V7" s="38">
        <v>1611</v>
      </c>
      <c r="W7" s="38">
        <v>170.78</v>
      </c>
      <c r="X7" s="38">
        <v>9.43</v>
      </c>
      <c r="Y7" s="38">
        <v>100</v>
      </c>
      <c r="Z7" s="38">
        <v>94.21</v>
      </c>
      <c r="AA7" s="38">
        <v>86.95</v>
      </c>
      <c r="AB7" s="38">
        <v>84.38</v>
      </c>
      <c r="AC7" s="38">
        <v>93.27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413.5</v>
      </c>
      <c r="BL7" s="38">
        <v>244.85</v>
      </c>
      <c r="BM7" s="38">
        <v>296.89</v>
      </c>
      <c r="BN7" s="38">
        <v>270.57</v>
      </c>
      <c r="BO7" s="38">
        <v>294.27</v>
      </c>
      <c r="BP7" s="38">
        <v>314.13</v>
      </c>
      <c r="BQ7" s="38">
        <v>69.05</v>
      </c>
      <c r="BR7" s="38">
        <v>67.709999999999994</v>
      </c>
      <c r="BS7" s="38">
        <v>67.349999999999994</v>
      </c>
      <c r="BT7" s="38">
        <v>68.62</v>
      </c>
      <c r="BU7" s="38">
        <v>67.44</v>
      </c>
      <c r="BV7" s="38">
        <v>55.84</v>
      </c>
      <c r="BW7" s="38">
        <v>64.78</v>
      </c>
      <c r="BX7" s="38">
        <v>63.06</v>
      </c>
      <c r="BY7" s="38">
        <v>62.5</v>
      </c>
      <c r="BZ7" s="38">
        <v>60.59</v>
      </c>
      <c r="CA7" s="38">
        <v>58.42</v>
      </c>
      <c r="CB7" s="38">
        <v>253.74</v>
      </c>
      <c r="CC7" s="38">
        <v>261.51</v>
      </c>
      <c r="CD7" s="38">
        <v>273.3</v>
      </c>
      <c r="CE7" s="38">
        <v>277.76</v>
      </c>
      <c r="CF7" s="38">
        <v>298.08999999999997</v>
      </c>
      <c r="CG7" s="38">
        <v>287.57</v>
      </c>
      <c r="CH7" s="38">
        <v>250.21</v>
      </c>
      <c r="CI7" s="38">
        <v>264.77</v>
      </c>
      <c r="CJ7" s="38">
        <v>269.33</v>
      </c>
      <c r="CK7" s="38">
        <v>280.23</v>
      </c>
      <c r="CL7" s="38">
        <v>282.27999999999997</v>
      </c>
      <c r="CM7" s="38">
        <v>100</v>
      </c>
      <c r="CN7" s="38">
        <v>100</v>
      </c>
      <c r="CO7" s="38">
        <v>100</v>
      </c>
      <c r="CP7" s="38">
        <v>100</v>
      </c>
      <c r="CQ7" s="38">
        <v>100</v>
      </c>
      <c r="CR7" s="38">
        <v>61.55</v>
      </c>
      <c r="CS7" s="38">
        <v>61.79</v>
      </c>
      <c r="CT7" s="38">
        <v>59.94</v>
      </c>
      <c r="CU7" s="38">
        <v>59.64</v>
      </c>
      <c r="CV7" s="38">
        <v>58.19</v>
      </c>
      <c r="CW7" s="38">
        <v>57.83</v>
      </c>
      <c r="CX7" s="38">
        <v>100</v>
      </c>
      <c r="CY7" s="38">
        <v>100</v>
      </c>
      <c r="CZ7" s="38">
        <v>100</v>
      </c>
      <c r="DA7" s="38">
        <v>100</v>
      </c>
      <c r="DB7" s="38">
        <v>100</v>
      </c>
      <c r="DC7" s="38">
        <v>67.489999999999995</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2022-01-17T01:09:16Z</cp:lastPrinted>
  <dcterms:created xsi:type="dcterms:W3CDTF">2021-12-03T08:09:18Z</dcterms:created>
  <dcterms:modified xsi:type="dcterms:W3CDTF">2022-01-18T02:01:35Z</dcterms:modified>
  <cp:category/>
</cp:coreProperties>
</file>