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3\【経営比較分析表】2020_064611_47_1718\【経営比較分析表】2020_064611_47_1718\分析欄の記載\"/>
    </mc:Choice>
  </mc:AlternateContent>
  <workbookProtection workbookAlgorithmName="SHA-512" workbookHashValue="J6b+hKPXKOqya2ZleZZlxmW6wbc6z9EF5+eL5N4Gl/xe1RVq3qITaYeSHwIIhc/eG4CfR4fJytOfPgsqDhtRcg==" workbookSaltValue="gKsXesr7TrOmYLFhQfphfg==" workbookSpinCount="100000" lockStructure="1"/>
  <bookViews>
    <workbookView xWindow="0" yWindow="0" windowWidth="15360" windowHeight="763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P8" i="4"/>
  <c r="I8" i="4"/>
</calcChain>
</file>

<file path=xl/sharedStrings.xml><?xml version="1.0" encoding="utf-8"?>
<sst xmlns="http://schemas.openxmlformats.org/spreadsheetml/2006/main" count="239" uniqueCount="120">
  <si>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</si>
  <si>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</si>
  <si>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</si>
  <si>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</si>
  <si>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</si>
  <si>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</si>
  <si>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</si>
  <si>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</si>
  <si>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</si>
  <si>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</si>
  <si>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</si>
  <si>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</si>
  <si>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</si>
  <si>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</si>
  <si>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</si>
  <si>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</si>
  <si>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</si>
  <si>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</si>
  <si>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</si>
  <si>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</si>
  <si>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</si>
  <si>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</si>
  <si>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</si>
  <si>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</si>
  <si>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</si>
  <si>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</si>
  <si>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</si>
  <si>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</si>
  <si>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</si>
  <si>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</si>
  <si>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</si>
  <si>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</si>
  <si>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</si>
  <si>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</si>
  <si>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</si>
  <si>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</si>
  <si>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</si>
  <si>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</si>
  <si>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</si>
  <si>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</si>
  <si>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</si>
  <si>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</si>
  <si>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</si>
  <si>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</si>
  <si>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</si>
  <si>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</si>
  <si>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</si>
  <si>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</si>
  <si>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</si>
  <si>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</si>
  <si>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</si>
  <si>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</si>
  <si>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</si>
  <si>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</si>
  <si>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</si>
  <si>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</si>
  <si>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</si>
  <si>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</si>
  <si>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</si>
  <si>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</si>
  <si>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</si>
  <si>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</si>
  <si>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</si>
  <si>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</si>
  <si>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</si>
  <si>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</si>
  <si>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</si>
  <si>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</si>
  <si>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</si>
  <si>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</si>
  <si>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</si>
  <si>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</si>
  <si>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</si>
  <si>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</si>
  <si>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</si>
  <si>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</si>
  <si>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</si>
  <si>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</si>
  <si>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</si>
  <si>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</si>
  <si>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</si>
  <si>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</si>
  <si>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</si>
  <si>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</si>
  <si>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</si>
  <si>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</si>
  <si>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</si>
  <si>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</si>
  <si>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</si>
  <si>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</si>
  <si>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</si>
  <si>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</si>
  <si>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</si>
  <si>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</si>
  <si>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</si>
  <si>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</si>
  <si>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</si>
  <si>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</si>
  <si>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</si>
  <si>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</si>
  <si>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</si>
  <si>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</si>
  <si>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</si>
  <si>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</si>
  <si>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</si>
  <si>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</si>
  <si>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</si>
  <si>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</si>
  <si>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</si>
  <si>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</si>
  <si>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</si>
  <si>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</si>
  <si>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</si>
  <si>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</si>
  <si>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</si>
  <si>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</si>
  <si>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</si>
  <si>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が100％を超え、経費回収率も100％を維持しているため、概ね健全な経営状況となっている。整備工事が完了したため、今後は企業債の償還や維持管理に力を入れていくことになる。汚水処理にかかる経費の見直しや、維持管理費に必要な使用料収入を確保するため水洗化率の向上を図り、健全な経営を維持していく。</t>
    <rPh sb="1" eb="8">
      <t>シュウエキテキシュウシヒリツ</t>
    </rPh>
    <rPh sb="14" eb="15">
      <t>コ</t>
    </rPh>
    <rPh sb="17" eb="22">
      <t>ケイヒカイシュウリツ</t>
    </rPh>
    <rPh sb="26" eb="30">
      <t>パーセントヲイジ</t>
    </rPh>
    <rPh sb="37" eb="38">
      <t>オオム</t>
    </rPh>
    <rPh sb="39" eb="41">
      <t>ケンゼン</t>
    </rPh>
    <rPh sb="42" eb="46">
      <t>ケイエイジョウキョウ</t>
    </rPh>
    <rPh sb="53" eb="57">
      <t>セイビコウジ</t>
    </rPh>
    <rPh sb="58" eb="60">
      <t>カンリョウ</t>
    </rPh>
    <rPh sb="65" eb="67">
      <t>コンゴ</t>
    </rPh>
    <rPh sb="68" eb="70">
      <t>キギョウ</t>
    </rPh>
    <rPh sb="70" eb="71">
      <t>サイ</t>
    </rPh>
    <rPh sb="72" eb="74">
      <t>ショウカン</t>
    </rPh>
    <rPh sb="75" eb="77">
      <t>イジ</t>
    </rPh>
    <rPh sb="77" eb="79">
      <t>カンリ</t>
    </rPh>
    <rPh sb="80" eb="81">
      <t>チカラ</t>
    </rPh>
    <rPh sb="82" eb="83">
      <t>イ</t>
    </rPh>
    <rPh sb="109" eb="111">
      <t>イジ</t>
    </rPh>
    <rPh sb="111" eb="114">
      <t>カンリヒ</t>
    </rPh>
    <rPh sb="115" eb="117">
      <t>ヒツヨウ</t>
    </rPh>
    <rPh sb="118" eb="121">
      <t>シヨウリョウ</t>
    </rPh>
    <rPh sb="121" eb="123">
      <t>シュウニュウ</t>
    </rPh>
    <rPh sb="124" eb="126">
      <t>カクホ</t>
    </rPh>
    <rPh sb="130" eb="133">
      <t>スイセンカ</t>
    </rPh>
    <rPh sb="133" eb="134">
      <t>リツ</t>
    </rPh>
    <rPh sb="135" eb="137">
      <t>コウジョウ</t>
    </rPh>
    <rPh sb="138" eb="139">
      <t>ハカ</t>
    </rPh>
    <rPh sb="141" eb="143">
      <t>ケンゼン</t>
    </rPh>
    <rPh sb="144" eb="146">
      <t>ケイエイ</t>
    </rPh>
    <rPh sb="147" eb="149">
      <t>イジ</t>
    </rPh>
    <phoneticPr fontId="4"/>
  </si>
  <si>
    <t>令和2年度より3年計画でストックマネジメント計画の策定業務に着手している。施設の点検、調査を実施し、修繕、改築計画を策定後、財政状況を見ながら計画的な更新に努めていく。</t>
    <rPh sb="0" eb="2">
      <t>レイワ</t>
    </rPh>
    <rPh sb="3" eb="5">
      <t>ネンド</t>
    </rPh>
    <rPh sb="8" eb="9">
      <t>ネン</t>
    </rPh>
    <rPh sb="9" eb="11">
      <t>ケイカク</t>
    </rPh>
    <rPh sb="22" eb="24">
      <t>ケイカク</t>
    </rPh>
    <rPh sb="25" eb="29">
      <t>サクテイギョウム</t>
    </rPh>
    <rPh sb="30" eb="32">
      <t>チャクシュ</t>
    </rPh>
    <rPh sb="37" eb="39">
      <t>シセツ</t>
    </rPh>
    <rPh sb="40" eb="42">
      <t>テンケン</t>
    </rPh>
    <rPh sb="43" eb="45">
      <t>チョウサ</t>
    </rPh>
    <rPh sb="46" eb="48">
      <t>ジッシ</t>
    </rPh>
    <rPh sb="50" eb="52">
      <t>シュウゼン</t>
    </rPh>
    <rPh sb="53" eb="55">
      <t>カイチク</t>
    </rPh>
    <rPh sb="55" eb="57">
      <t>ケイカク</t>
    </rPh>
    <rPh sb="58" eb="60">
      <t>サクテイ</t>
    </rPh>
    <rPh sb="60" eb="61">
      <t>ゴ</t>
    </rPh>
    <rPh sb="62" eb="66">
      <t>ザイセイジョウキョウ</t>
    </rPh>
    <rPh sb="67" eb="68">
      <t>ミ</t>
    </rPh>
    <rPh sb="71" eb="74">
      <t>ケイカクテキ</t>
    </rPh>
    <rPh sb="75" eb="77">
      <t>コウシン</t>
    </rPh>
    <rPh sb="78" eb="79">
      <t>ツト</t>
    </rPh>
    <phoneticPr fontId="4"/>
  </si>
  <si>
    <t>①収益的収支比率については、一般会計繰入金の増により総収益が増加したため昨年度より比率が上がり、100％を上回った。
④企業債残高対事業規模比率については、整備工事が完了したため、地方債現在高は減少し、営業収益が増加したため昨年度より比率が下がった。類似団体と比較すると高い数値となっている。
⑤経費回収率については、100％を維持しており、使用料で回収すべき経費は全て使用料で賄えている。
⑥汚水処理原価については、横ばいで推移している。類似団体と比較しても若干低い数値で推移している。
⑦施設利用率については、公共下水道事業と同じ処理場を使用しており、独自の処理場を有していないため0で計上している。
⑧水洗化率については、整備工事が完了し、右肩上がりで推移している。類似団体と比較すると低い数値となっている。</t>
    <rPh sb="1" eb="8">
      <t>シュウエキテキシュウシヒリツ</t>
    </rPh>
    <rPh sb="60" eb="62">
      <t>キギョウ</t>
    </rPh>
    <rPh sb="62" eb="63">
      <t>サイ</t>
    </rPh>
    <rPh sb="63" eb="65">
      <t>ザンダカ</t>
    </rPh>
    <rPh sb="65" eb="66">
      <t>タイ</t>
    </rPh>
    <rPh sb="66" eb="68">
      <t>ジギョウ</t>
    </rPh>
    <rPh sb="68" eb="70">
      <t>キボ</t>
    </rPh>
    <rPh sb="70" eb="72">
      <t>ヒリツ</t>
    </rPh>
    <rPh sb="78" eb="80">
      <t>セイビ</t>
    </rPh>
    <rPh sb="83" eb="85">
      <t>カンリョウ</t>
    </rPh>
    <rPh sb="97" eb="99">
      <t>ゲンショウ</t>
    </rPh>
    <rPh sb="106" eb="108">
      <t>ゾウカ</t>
    </rPh>
    <rPh sb="120" eb="121">
      <t>シタ</t>
    </rPh>
    <rPh sb="246" eb="251">
      <t>シセツリヨウリツ</t>
    </rPh>
    <rPh sb="257" eb="264">
      <t>コウキョウゲスイドウジギョウ</t>
    </rPh>
    <rPh sb="265" eb="266">
      <t>オナ</t>
    </rPh>
    <rPh sb="267" eb="270">
      <t>ショリジョウ</t>
    </rPh>
    <rPh sb="271" eb="273">
      <t>シヨウ</t>
    </rPh>
    <rPh sb="278" eb="280">
      <t>ドクジ</t>
    </rPh>
    <rPh sb="281" eb="284">
      <t>ショリジョウ</t>
    </rPh>
    <rPh sb="285" eb="286">
      <t>ユウ</t>
    </rPh>
    <rPh sb="295" eb="297">
      <t>ケイジョウ</t>
    </rPh>
    <rPh sb="304" eb="308">
      <t>スイセンカリツ</t>
    </rPh>
    <rPh sb="319" eb="321">
      <t>カンリョウ</t>
    </rPh>
    <rPh sb="323" eb="326">
      <t>ミギカタア</t>
    </rPh>
    <rPh sb="329" eb="331">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</si>
</sst>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3DC-4FFA-B8CC-522685B540B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B3DC-4FFA-B8CC-522685B540B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18.53</c:v>
                </c:pt>
                <c:pt idx="1">
                  <c:v>19</c:v>
                </c:pt>
                <c:pt idx="2">
                  <c:v>0</c:v>
                </c:pt>
                <c:pt idx="3">
                  <c:v>0</c:v>
                </c:pt>
                <c:pt idx="4">
                  <c:v>0</c:v>
                </c:pt>
              </c:numCache>
            </c:numRef>
          </c:val>
          <c:extLst>
            <c:ext xmlns:c16="http://schemas.microsoft.com/office/drawing/2014/chart" uri="{C3380CC4-5D6E-409C-BE32-E72D297353CC}">
              <c16:uniqueId val="{00000000-7E96-4EDA-A3D5-555EB2311D2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7E96-4EDA-A3D5-555EB2311D2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56.7</c:v>
                </c:pt>
                <c:pt idx="1">
                  <c:v>57.73</c:v>
                </c:pt>
                <c:pt idx="2">
                  <c:v>58.56</c:v>
                </c:pt>
                <c:pt idx="3">
                  <c:v>60.11</c:v>
                </c:pt>
                <c:pt idx="4">
                  <c:v>62.84</c:v>
                </c:pt>
              </c:numCache>
            </c:numRef>
          </c:val>
          <c:extLst>
            <c:ext xmlns:c16="http://schemas.microsoft.com/office/drawing/2014/chart" uri="{C3380CC4-5D6E-409C-BE32-E72D297353CC}">
              <c16:uniqueId val="{00000000-76B1-43D6-9FD9-3A1BBCC79AB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76B1-43D6-9FD9-3A1BBCC79AB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105.4</c:v>
                </c:pt>
                <c:pt idx="1">
                  <c:v>110.35</c:v>
                </c:pt>
                <c:pt idx="2">
                  <c:v>106.28</c:v>
                </c:pt>
                <c:pt idx="3">
                  <c:v>102.75</c:v>
                </c:pt>
                <c:pt idx="4">
                  <c:v>112.19</c:v>
                </c:pt>
              </c:numCache>
            </c:numRef>
          </c:val>
          <c:extLst>
            <c:ext xmlns:c16="http://schemas.microsoft.com/office/drawing/2014/chart" uri="{C3380CC4-5D6E-409C-BE32-E72D297353CC}">
              <c16:uniqueId val="{00000000-6134-4CBF-AF5E-F099338D2A6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34-4CBF-AF5E-F099338D2A6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44-4D46-8E17-47AEDBA05AB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44-4D46-8E17-47AEDBA05AB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75-4684-97DD-5ECE3BD327E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75-4684-97DD-5ECE3BD327E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DA6-4703-8B0E-2F9A6F392E1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DA6-4703-8B0E-2F9A6F392E1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BF-4CDB-AC99-F9EA9F3BB32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BF-4CDB-AC99-F9EA9F3BB32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3989.79</c:v>
                </c:pt>
                <c:pt idx="1">
                  <c:v>4293.58</c:v>
                </c:pt>
                <c:pt idx="2">
                  <c:v>4241.6000000000004</c:v>
                </c:pt>
                <c:pt idx="3">
                  <c:v>4297.01</c:v>
                </c:pt>
                <c:pt idx="4">
                  <c:v>3953.31</c:v>
                </c:pt>
              </c:numCache>
            </c:numRef>
          </c:val>
          <c:extLst>
            <c:ext xmlns:c16="http://schemas.microsoft.com/office/drawing/2014/chart" uri="{C3380CC4-5D6E-409C-BE32-E72D297353CC}">
              <c16:uniqueId val="{00000000-DAD9-4C89-9372-4BAF55D7C5C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DAD9-4C89-9372-4BAF55D7C5C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c:v>
                </c:pt>
                <c:pt idx="1">
                  <c:v>100</c:v>
                </c:pt>
                <c:pt idx="2">
                  <c:v>100</c:v>
                </c:pt>
                <c:pt idx="3">
                  <c:v>100</c:v>
                </c:pt>
                <c:pt idx="4">
                  <c:v>101.7</c:v>
                </c:pt>
              </c:numCache>
            </c:numRef>
          </c:val>
          <c:extLst>
            <c:ext xmlns:c16="http://schemas.microsoft.com/office/drawing/2014/chart" uri="{C3380CC4-5D6E-409C-BE32-E72D297353CC}">
              <c16:uniqueId val="{00000000-82B4-4C7D-9A3E-A3FD6457F42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82B4-4C7D-9A3E-A3FD6457F42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199.26</c:v>
                </c:pt>
                <c:pt idx="1">
                  <c:v>197.28</c:v>
                </c:pt>
                <c:pt idx="2">
                  <c:v>197.39</c:v>
                </c:pt>
                <c:pt idx="3">
                  <c:v>197.6</c:v>
                </c:pt>
                <c:pt idx="4">
                  <c:v>196.33</c:v>
                </c:pt>
              </c:numCache>
            </c:numRef>
          </c:val>
          <c:extLst>
            <c:ext xmlns:c16="http://schemas.microsoft.com/office/drawing/2014/chart" uri="{C3380CC4-5D6E-409C-BE32-E72D297353CC}">
              <c16:uniqueId val="{00000000-FBD9-45D6-876D-B089867760F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FBD9-45D6-876D-B089867760F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13396</v>
      </c>
      <c r="AM8" s="69"/>
      <c r="AN8" s="69"/>
      <c r="AO8" s="69"/>
      <c r="AP8" s="69"/>
      <c r="AQ8" s="69"/>
      <c r="AR8" s="69"/>
      <c r="AS8" s="69"/>
      <c r="AT8" s="68">
        <f>データ!T6</f>
        <v>208.39</v>
      </c>
      <c r="AU8" s="68"/>
      <c r="AV8" s="68"/>
      <c r="AW8" s="68"/>
      <c r="AX8" s="68"/>
      <c r="AY8" s="68"/>
      <c r="AZ8" s="68"/>
      <c r="BA8" s="68"/>
      <c r="BB8" s="68">
        <f>データ!U6</f>
        <v>64.28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36.6</v>
      </c>
      <c r="Q10" s="68"/>
      <c r="R10" s="68"/>
      <c r="S10" s="68"/>
      <c r="T10" s="68"/>
      <c r="U10" s="68"/>
      <c r="V10" s="68"/>
      <c r="W10" s="68">
        <f>データ!Q6</f>
        <v>92.36</v>
      </c>
      <c r="X10" s="68"/>
      <c r="Y10" s="68"/>
      <c r="Z10" s="68"/>
      <c r="AA10" s="68"/>
      <c r="AB10" s="68"/>
      <c r="AC10" s="68"/>
      <c r="AD10" s="69">
        <f>データ!R6</f>
        <v>3740</v>
      </c>
      <c r="AE10" s="69"/>
      <c r="AF10" s="69"/>
      <c r="AG10" s="69"/>
      <c r="AH10" s="69"/>
      <c r="AI10" s="69"/>
      <c r="AJ10" s="69"/>
      <c r="AK10" s="2"/>
      <c r="AL10" s="69">
        <f>データ!V6</f>
        <v>4865</v>
      </c>
      <c r="AM10" s="69"/>
      <c r="AN10" s="69"/>
      <c r="AO10" s="69"/>
      <c r="AP10" s="69"/>
      <c r="AQ10" s="69"/>
      <c r="AR10" s="69"/>
      <c r="AS10" s="69"/>
      <c r="AT10" s="68">
        <f>データ!W6</f>
        <v>2.33</v>
      </c>
      <c r="AU10" s="68"/>
      <c r="AV10" s="68"/>
      <c r="AW10" s="68"/>
      <c r="AX10" s="68"/>
      <c r="AY10" s="68"/>
      <c r="AZ10" s="68"/>
      <c r="BA10" s="68"/>
      <c r="BB10" s="68">
        <f>データ!X6</f>
        <v>2087.98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119</v>
      </c>
      <c r="BM16" s="85"/>
      <c r="BN16" s="85"/>
      <c r="BO16" s="85"/>
      <c r="BP16" s="85"/>
      <c r="BQ16" s="85"/>
      <c r="BR16" s="85"/>
      <c r="BS16" s="85"/>
      <c r="BT16" s="85"/>
      <c r="BU16" s="85"/>
      <c r="BV16" s="85"/>
      <c r="BW16" s="85"/>
      <c r="BX16" s="85"/>
      <c r="BY16" s="85"/>
      <c r="BZ16" s="8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U+s3RwimmK2zQuPkVhX0CLKsP0j/2iW+7UjDVeT9VQwsJggMNB2H3PSGFoX2GPPodG+YhKEN8gznyvL9T69upg==" saltValue="q5SlhKQwDKT9TqxqG7rba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60:BJ61"/>
    <mergeCell ref="BL64:BZ65"/>
    <mergeCell ref="BL10:BM10"/>
    <mergeCell ref="BL11:BZ13"/>
    <mergeCell ref="B14:BJ15"/>
    <mergeCell ref="BL14:BZ15"/>
    <mergeCell ref="BL45:BZ46"/>
    <mergeCell ref="BL66:BZ82"/>
    <mergeCell ref="BL47:BZ63"/>
    <mergeCell ref="BL16:BZ44"/>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64611</v>
      </c>
      <c r="D6" s="33">
        <f t="shared" si="3"/>
        <v>47</v>
      </c>
      <c r="E6" s="33">
        <f t="shared" si="3"/>
        <v>17</v>
      </c>
      <c r="F6" s="33">
        <f t="shared" si="3"/>
        <v>4</v>
      </c>
      <c r="G6" s="33">
        <f t="shared" si="3"/>
        <v>0</v>
      </c>
      <c r="H6" s="33" t="str">
        <f t="shared" si="3"/>
        <v>山形県　遊佐町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36.6</v>
      </c>
      <c r="Q6" s="34">
        <f t="shared" si="3"/>
        <v>92.36</v>
      </c>
      <c r="R6" s="34">
        <f t="shared" si="3"/>
        <v>3740</v>
      </c>
      <c r="S6" s="34">
        <f t="shared" si="3"/>
        <v>13396</v>
      </c>
      <c r="T6" s="34">
        <f t="shared" si="3"/>
        <v>208.39</v>
      </c>
      <c r="U6" s="34">
        <f t="shared" si="3"/>
        <v>64.28</v>
      </c>
      <c r="V6" s="34">
        <f t="shared" si="3"/>
        <v>4865</v>
      </c>
      <c r="W6" s="34">
        <f t="shared" si="3"/>
        <v>2.33</v>
      </c>
      <c r="X6" s="34">
        <f t="shared" si="3"/>
        <v>2087.98</v>
      </c>
      <c r="Y6" s="35">
        <f>IF(Y7="",NA(),Y7)</f>
        <v>105.4</v>
      </c>
      <c r="Z6" s="35">
        <f t="shared" ref="Z6:AH6" si="4">IF(Z7="",NA(),Z7)</f>
        <v>110.35</v>
      </c>
      <c r="AA6" s="35">
        <f t="shared" si="4"/>
        <v>106.28</v>
      </c>
      <c r="AB6" s="35">
        <f t="shared" si="4"/>
        <v>102.75</v>
      </c>
      <c r="AC6" s="35">
        <f t="shared" si="4"/>
        <v>112.19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3989.79</v>
      </c>
      <c r="BG6" s="35">
        <f t="shared" ref="BG6:BO6" si="7">IF(BG7="",NA(),BG7)</f>
        <v>4293.58</v>
      </c>
      <c r="BH6" s="35">
        <f t="shared" si="7"/>
        <v>4241.6000000000004</v>
      </c>
      <c r="BI6" s="35">
        <f t="shared" si="7"/>
        <v>4297.01</v>
      </c>
      <c r="BJ6" s="35">
        <f t="shared" si="7"/>
        <v>3953.31</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100</v>
      </c>
      <c r="BR6" s="35">
        <f t="shared" ref="BR6:BZ6" si="8">IF(BR7="",NA(),BR7)</f>
        <v>100</v>
      </c>
      <c r="BS6" s="35">
        <f t="shared" si="8"/>
        <v>100</v>
      </c>
      <c r="BT6" s="35">
        <f t="shared" si="8"/>
        <v>100</v>
      </c>
      <c r="BU6" s="35">
        <f t="shared" si="8"/>
        <v>101.7</v>
      </c>
      <c r="BV6" s="35">
        <f t="shared" si="8"/>
        <v>69.87</v>
      </c>
      <c r="BW6" s="35">
        <f t="shared" si="8"/>
        <v>74.3</v>
      </c>
      <c r="BX6" s="35">
        <f t="shared" si="8"/>
        <v>72.260000000000005</v>
      </c>
      <c r="BY6" s="35">
        <f t="shared" si="8"/>
        <v>71.84</v>
      </c>
      <c r="BZ6" s="35">
        <f t="shared" si="8"/>
        <v>73.36</v>
      </c>
      <c r="CA6" s="34" t="str">
        <f>IF(CA7="","",IF(CA7="-","【-】","【"&amp;SUBSTITUTE(TEXT(CA7,"#,##0.00"),"-","△")&amp;"】"))</f>
        <v>【75.29】</v>
      </c>
      <c r="CB6" s="35">
        <f>IF(CB7="",NA(),CB7)</f>
        <v>199.26</v>
      </c>
      <c r="CC6" s="35">
        <f t="shared" ref="CC6:CK6" si="9">IF(CC7="",NA(),CC7)</f>
        <v>197.28</v>
      </c>
      <c r="CD6" s="35">
        <f t="shared" si="9"/>
        <v>197.39</v>
      </c>
      <c r="CE6" s="35">
        <f t="shared" si="9"/>
        <v>197.6</v>
      </c>
      <c r="CF6" s="35">
        <f t="shared" si="9"/>
        <v>196.33</v>
      </c>
      <c r="CG6" s="35">
        <f t="shared" si="9"/>
        <v>234.96</v>
      </c>
      <c r="CH6" s="35">
        <f t="shared" si="9"/>
        <v>221.81</v>
      </c>
      <c r="CI6" s="35">
        <f t="shared" si="9"/>
        <v>230.02</v>
      </c>
      <c r="CJ6" s="35">
        <f t="shared" si="9"/>
        <v>228.47</v>
      </c>
      <c r="CK6" s="35">
        <f t="shared" si="9"/>
        <v>224.88</v>
      </c>
      <c r="CL6" s="34" t="str">
        <f>IF(CL7="","",IF(CL7="-","【-】","【"&amp;SUBSTITUTE(TEXT(CL7,"#,##0.00"),"-","△")&amp;"】"))</f>
        <v>【215.41】</v>
      </c>
      <c r="CM6" s="35">
        <f>IF(CM7="",NA(),CM7)</f>
        <v>18.53</v>
      </c>
      <c r="CN6" s="35">
        <f t="shared" ref="CN6:CV6" si="10">IF(CN7="",NA(),CN7)</f>
        <v>19</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56.7</v>
      </c>
      <c r="CY6" s="35">
        <f t="shared" ref="CY6:DG6" si="11">IF(CY7="",NA(),CY7)</f>
        <v>57.73</v>
      </c>
      <c r="CZ6" s="35">
        <f t="shared" si="11"/>
        <v>58.56</v>
      </c>
      <c r="DA6" s="35">
        <f t="shared" si="11"/>
        <v>60.11</v>
      </c>
      <c r="DB6" s="35">
        <f t="shared" si="11"/>
        <v>62.84</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2">
      <c r="A7" s="28"/>
      <c r="B7" s="37">
        <v>2020</v>
      </c>
      <c r="C7" s="37">
        <v>64611</v>
      </c>
      <c r="D7" s="37">
        <v>47</v>
      </c>
      <c r="E7" s="37">
        <v>17</v>
      </c>
      <c r="F7" s="37">
        <v>4</v>
      </c>
      <c r="G7" s="37">
        <v>0</v>
      </c>
      <c r="H7" s="37" t="s">
        <v>98</v>
      </c>
      <c r="I7" s="37" t="s">
        <v>99</v>
      </c>
      <c r="J7" s="37" t="s">
        <v>100</v>
      </c>
      <c r="K7" s="37" t="s">
        <v>101</v>
      </c>
      <c r="L7" s="37" t="s">
        <v>102</v>
      </c>
      <c r="M7" s="37" t="s">
        <v>103</v>
      </c>
      <c r="N7" s="38" t="s">
        <v>104</v>
      </c>
      <c r="O7" s="38" t="s">
        <v>105</v>
      </c>
      <c r="P7" s="38">
        <v>36.6</v>
      </c>
      <c r="Q7" s="38">
        <v>92.36</v>
      </c>
      <c r="R7" s="38">
        <v>3740</v>
      </c>
      <c r="S7" s="38">
        <v>13396</v>
      </c>
      <c r="T7" s="38">
        <v>208.39</v>
      </c>
      <c r="U7" s="38">
        <v>64.28</v>
      </c>
      <c r="V7" s="38">
        <v>4865</v>
      </c>
      <c r="W7" s="38">
        <v>2.33</v>
      </c>
      <c r="X7" s="38">
        <v>2087.98</v>
      </c>
      <c r="Y7" s="38">
        <v>105.4</v>
      </c>
      <c r="Z7" s="38">
        <v>110.35</v>
      </c>
      <c r="AA7" s="38">
        <v>106.28</v>
      </c>
      <c r="AB7" s="38">
        <v>102.75</v>
      </c>
      <c r="AC7" s="38">
        <v>112.19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3989.79</v>
      </c>
      <c r="BG7" s="38">
        <v>4293.58</v>
      </c>
      <c r="BH7" s="38">
        <v>4241.6000000000004</v>
      </c>
      <c r="BI7" s="38">
        <v>4297.01</v>
      </c>
      <c r="BJ7" s="38">
        <v>3953.31</v>
      </c>
      <c r="BK7" s="38">
        <v>1298.9100000000001</v>
      </c>
      <c r="BL7" s="38">
        <v>1243.71</v>
      </c>
      <c r="BM7" s="38">
        <v>1194.1500000000001</v>
      </c>
      <c r="BN7" s="38">
        <v>1206.79</v>
      </c>
      <c r="BO7" s="38">
        <v>1258.43</v>
      </c>
      <c r="BP7" s="38">
        <v>1260.21</v>
      </c>
      <c r="BQ7" s="38">
        <v>100</v>
      </c>
      <c r="BR7" s="38">
        <v>100</v>
      </c>
      <c r="BS7" s="38">
        <v>100</v>
      </c>
      <c r="BT7" s="38">
        <v>100</v>
      </c>
      <c r="BU7" s="38">
        <v>101.7</v>
      </c>
      <c r="BV7" s="38">
        <v>69.87</v>
      </c>
      <c r="BW7" s="38">
        <v>74.3</v>
      </c>
      <c r="BX7" s="38">
        <v>72.260000000000005</v>
      </c>
      <c r="BY7" s="38">
        <v>71.84</v>
      </c>
      <c r="BZ7" s="38">
        <v>73.36</v>
      </c>
      <c r="CA7" s="38">
        <v>75.290000000000006</v>
      </c>
      <c r="CB7" s="38">
        <v>199.26</v>
      </c>
      <c r="CC7" s="38">
        <v>197.28</v>
      </c>
      <c r="CD7" s="38">
        <v>197.39</v>
      </c>
      <c r="CE7" s="38">
        <v>197.6</v>
      </c>
      <c r="CF7" s="38">
        <v>196.33</v>
      </c>
      <c r="CG7" s="38">
        <v>234.96</v>
      </c>
      <c r="CH7" s="38">
        <v>221.81</v>
      </c>
      <c r="CI7" s="38">
        <v>230.02</v>
      </c>
      <c r="CJ7" s="38">
        <v>228.47</v>
      </c>
      <c r="CK7" s="38">
        <v>224.88</v>
      </c>
      <c r="CL7" s="38">
        <v>215.41</v>
      </c>
      <c r="CM7" s="38">
        <v>18.53</v>
      </c>
      <c r="CN7" s="38">
        <v>19</v>
      </c>
      <c r="CO7" s="38" t="s">
        <v>104</v>
      </c>
      <c r="CP7" s="38" t="s">
        <v>104</v>
      </c>
      <c r="CQ7" s="38" t="s">
        <v>104</v>
      </c>
      <c r="CR7" s="38">
        <v>42.9</v>
      </c>
      <c r="CS7" s="38">
        <v>43.36</v>
      </c>
      <c r="CT7" s="38">
        <v>42.56</v>
      </c>
      <c r="CU7" s="38">
        <v>42.47</v>
      </c>
      <c r="CV7" s="38">
        <v>42.4</v>
      </c>
      <c r="CW7" s="38">
        <v>42.9</v>
      </c>
      <c r="CX7" s="38">
        <v>56.7</v>
      </c>
      <c r="CY7" s="38">
        <v>57.73</v>
      </c>
      <c r="CZ7" s="38">
        <v>58.56</v>
      </c>
      <c r="DA7" s="38">
        <v>60.11</v>
      </c>
      <c r="DB7" s="38">
        <v>62.84</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2021-12-03T07:49:52Z</dcterms:created>
  <dcterms:modified xsi:type="dcterms:W3CDTF">2022-01-09T06:53:12Z</dcterms:modified>
  <cp:category/>
</cp:coreProperties>
</file>