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AD10" i="4" s="1"/>
  <c r="P6" i="5"/>
  <c r="W10" i="4" s="1"/>
  <c r="O6" i="5"/>
  <c r="P10" i="4" s="1"/>
  <c r="N6" i="5"/>
  <c r="M6" i="5"/>
  <c r="B10" i="4" s="1"/>
  <c r="L6" i="5"/>
  <c r="K6" i="5"/>
  <c r="P8" i="4" s="1"/>
  <c r="J6" i="5"/>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I10" i="4"/>
  <c r="AL8" i="4"/>
  <c r="W8" i="4"/>
  <c r="I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<sst xmlns="http://schemas.openxmlformats.org/spreadsheetml/2006/main" count="221" uniqueCount="111">
  <si>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</si>
  <si>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</si>
  <si>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</si>
  <si>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</si>
  <si>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</si>
  <si>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</si>
  <si>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</si>
  <si>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</si>
  <si>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</si>
  <si>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</si>
  <si>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</si>
  <si>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</si>
  <si>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</si>
  <si>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</si>
  <si>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</si>
  <si>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</si>
  <si>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</si>
  <si>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</si>
  <si>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</si>
  <si>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</si>
  <si>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</si>
  <si>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</si>
  <si>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</si>
  <si>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</si>
  <si>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</si>
  <si>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</si>
  <si>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</si>
  <si>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</si>
  <si>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</si>
  <si>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</si>
  <si>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</si>
  <si>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</si>
  <si>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</si>
  <si>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</si>
  <si>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</si>
  <si>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</si>
  <si>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</si>
  <si>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</si>
  <si>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</si>
  <si>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</si>
  <si>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</si>
  <si>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</si>
  <si>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</si>
  <si>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</si>
  <si>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</si>
  <si>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</si>
  <si>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</si>
  <si>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</si>
  <si>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</si>
  <si>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</si>
  <si>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</si>
  <si>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</si>
  <si>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</si>
  <si>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</si>
  <si>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</si>
  <si>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</si>
  <si>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</si>
  <si>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</si>
  <si>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</si>
  <si>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</si>
  <si>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</si>
  <si>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</si>
  <si>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</si>
  <si>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</si>
  <si>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</si>
  <si>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</si>
  <si>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</si>
  <si>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</si>
  <si>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</si>
  <si>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</si>
  <si>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</si>
  <si>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</si>
  <si>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</si>
  <si>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</si>
  <si>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</si>
  <si>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</si>
  <si>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</si>
  <si>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</si>
  <si>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</si>
  <si>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</si>
  <si>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</si>
  <si>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</si>
  <si>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</si>
  <si>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</si>
  <si>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</si>
  <si>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</si>
  <si>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</si>
  <si>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</si>
  <si>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</si>
  <si>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</si>
  <si>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</si>
  <si>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</si>
  <si>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</si>
  <si>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</si>
  <si>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</si>
  <si>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</si>
  <si>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米沢市</t>
  </si>
  <si>
    <t>法非適用</t>
  </si>
  <si>
    <t>下水道事業</t>
  </si>
  <si>
    <t>農業集落排水</t>
  </si>
  <si>
    <t>F3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</si>
  <si>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</si>
  <si>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</si>
  <si>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</si>
  <si>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</si>
  <si>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</si>
  <si>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</si>
  <si>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</si>
  <si>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 農業集落排水処理施設は、平成11年度完成、平成12年度から供用を開始している。供用開始から16年を経過し、機器の耐用年数が概ね15年であることから今後、修繕費用が増加傾向になるものと見込まれる。</t>
    <rPh sb="1" eb="3">
      <t>ノウギョウ</t>
    </rPh>
    <rPh sb="3" eb="5">
      <t>シュウラク</t>
    </rPh>
    <rPh sb="5" eb="7">
      <t>ハイスイ</t>
    </rPh>
    <rPh sb="7" eb="9">
      <t>ショリ</t>
    </rPh>
    <rPh sb="9" eb="11">
      <t>シセツ</t>
    </rPh>
    <rPh sb="13" eb="15">
      <t>ヘイセイ</t>
    </rPh>
    <rPh sb="17" eb="19">
      <t>ネンド</t>
    </rPh>
    <rPh sb="19" eb="21">
      <t>カンセイ</t>
    </rPh>
    <rPh sb="22" eb="24">
      <t>ヘイセイ</t>
    </rPh>
    <rPh sb="26" eb="28">
      <t>ネンド</t>
    </rPh>
    <rPh sb="30" eb="32">
      <t>キョウヨウ</t>
    </rPh>
    <rPh sb="33" eb="35">
      <t>カイシ</t>
    </rPh>
    <rPh sb="40" eb="42">
      <t>キョウヨウ</t>
    </rPh>
    <rPh sb="42" eb="44">
      <t>カイシ</t>
    </rPh>
    <rPh sb="48" eb="49">
      <t>ネン</t>
    </rPh>
    <rPh sb="50" eb="52">
      <t>ケイカ</t>
    </rPh>
    <rPh sb="54" eb="56">
      <t>キキ</t>
    </rPh>
    <rPh sb="57" eb="59">
      <t>タイヨウ</t>
    </rPh>
    <rPh sb="59" eb="61">
      <t>ネンスウ</t>
    </rPh>
    <rPh sb="62" eb="63">
      <t>オオム</t>
    </rPh>
    <rPh sb="66" eb="67">
      <t>ネン</t>
    </rPh>
    <rPh sb="74" eb="76">
      <t>コンゴ</t>
    </rPh>
    <rPh sb="77" eb="79">
      <t>シュウゼン</t>
    </rPh>
    <rPh sb="79" eb="81">
      <t>ヒヨウ</t>
    </rPh>
    <rPh sb="82" eb="84">
      <t>ゾウカ</t>
    </rPh>
    <rPh sb="84" eb="86">
      <t>ケイコウ</t>
    </rPh>
    <rPh sb="92" eb="94">
      <t>ミコ</t>
    </rPh>
    <phoneticPr fontId="4"/>
  </si>
  <si>
    <t>　現在、農業集落排水処理施設経営の収入には多額の一般会計からの繰入金が含まれており、繰入金を減らす努力が必要である。また、今後は施設の修繕による維持管理費の増加、人口減少による使用料収入の減少が見込まれることを踏まえ、地方公営企業法の適用や使用料の適正化、効率的な改築事業の実施を行っていく必要がある。</t>
    <rPh sb="1" eb="3">
      <t>ゲンザイ</t>
    </rPh>
    <rPh sb="4" eb="6">
      <t>ノウギョウ</t>
    </rPh>
    <rPh sb="6" eb="8">
      <t>シュウラク</t>
    </rPh>
    <rPh sb="8" eb="10">
      <t>ハイスイ</t>
    </rPh>
    <rPh sb="10" eb="12">
      <t>ショリ</t>
    </rPh>
    <rPh sb="12" eb="14">
      <t>シセツ</t>
    </rPh>
    <rPh sb="14" eb="16">
      <t>ケイエイ</t>
    </rPh>
    <rPh sb="17" eb="19">
      <t>シュウニュウ</t>
    </rPh>
    <rPh sb="21" eb="23">
      <t>タガク</t>
    </rPh>
    <rPh sb="24" eb="26">
      <t>イッパン</t>
    </rPh>
    <rPh sb="26" eb="28">
      <t>カイケイ</t>
    </rPh>
    <rPh sb="31" eb="33">
      <t>クリイレ</t>
    </rPh>
    <rPh sb="33" eb="34">
      <t>キン</t>
    </rPh>
    <rPh sb="35" eb="36">
      <t>フク</t>
    </rPh>
    <rPh sb="42" eb="44">
      <t>クリイレ</t>
    </rPh>
    <rPh sb="44" eb="45">
      <t>キン</t>
    </rPh>
    <rPh sb="46" eb="47">
      <t>ヘ</t>
    </rPh>
    <rPh sb="49" eb="51">
      <t>ドリョク</t>
    </rPh>
    <rPh sb="52" eb="54">
      <t>ヒツヨウ</t>
    </rPh>
    <rPh sb="61" eb="63">
      <t>コンゴ</t>
    </rPh>
    <rPh sb="64" eb="66">
      <t>シセツ</t>
    </rPh>
    <rPh sb="67" eb="69">
      <t>シュウゼン</t>
    </rPh>
    <rPh sb="72" eb="74">
      <t>イジ</t>
    </rPh>
    <rPh sb="74" eb="77">
      <t>カンリヒ</t>
    </rPh>
    <rPh sb="78" eb="80">
      <t>ゾウカ</t>
    </rPh>
    <rPh sb="81" eb="83">
      <t>ジンコウ</t>
    </rPh>
    <rPh sb="83" eb="85">
      <t>ゲンショウ</t>
    </rPh>
    <rPh sb="88" eb="91">
      <t>シヨウリョウ</t>
    </rPh>
    <rPh sb="91" eb="93">
      <t>シュウニュウ</t>
    </rPh>
    <rPh sb="94" eb="96">
      <t>ゲンショウ</t>
    </rPh>
    <rPh sb="97" eb="99">
      <t>ミコ</t>
    </rPh>
    <rPh sb="105" eb="106">
      <t>フ</t>
    </rPh>
    <rPh sb="109" eb="111">
      <t>チホウ</t>
    </rPh>
    <rPh sb="111" eb="113">
      <t>コウエイ</t>
    </rPh>
    <rPh sb="113" eb="115">
      <t>キギョウ</t>
    </rPh>
    <rPh sb="115" eb="116">
      <t>ホウ</t>
    </rPh>
    <rPh sb="117" eb="119">
      <t>テキヨウ</t>
    </rPh>
    <rPh sb="120" eb="122">
      <t>シヨウ</t>
    </rPh>
    <rPh sb="122" eb="123">
      <t>リョウ</t>
    </rPh>
    <rPh sb="124" eb="127">
      <t>テキセイカ</t>
    </rPh>
    <rPh sb="128" eb="131">
      <t>コウリツテキ</t>
    </rPh>
    <rPh sb="132" eb="134">
      <t>カイチク</t>
    </rPh>
    <rPh sb="134" eb="136">
      <t>ジギョウ</t>
    </rPh>
    <rPh sb="137" eb="139">
      <t>ジッシ</t>
    </rPh>
    <rPh sb="140" eb="141">
      <t>オコナ</t>
    </rPh>
    <rPh sb="145" eb="147">
      <t>ヒツヨウ</t>
    </rPh>
    <phoneticPr fontId="4"/>
  </si>
  <si>
    <t>　収益的収支比率は100％となっているが、汚水処理にかかる費用は使用料で55.59%しかまかなえておらず、一般会計繰入金に大きく依存している。起債の元利償還金についても一般会計からの繰入金に依存しており、維持管理費の削減や使用料の改定など経営改善に向けた取り組みが必要である。  
　類似団体の平均値と比較すると、経営状態は良好である。</t>
    <rPh sb="3" eb="4">
      <t>テキ</t>
    </rPh>
    <rPh sb="4" eb="6">
      <t>シュウシ</t>
    </rPh>
    <rPh sb="6" eb="8">
      <t>ヒリツ</t>
    </rPh>
    <rPh sb="21" eb="23">
      <t>オスイ</t>
    </rPh>
    <rPh sb="23" eb="25">
      <t>ショリ</t>
    </rPh>
    <rPh sb="29" eb="31">
      <t>ヒヨウ</t>
    </rPh>
    <rPh sb="32" eb="35">
      <t>シヨウリョウ</t>
    </rPh>
    <rPh sb="53" eb="55">
      <t>イッパン</t>
    </rPh>
    <rPh sb="55" eb="57">
      <t>カイケイ</t>
    </rPh>
    <rPh sb="57" eb="59">
      <t>クリイレ</t>
    </rPh>
    <rPh sb="59" eb="60">
      <t>キン</t>
    </rPh>
    <rPh sb="61" eb="62">
      <t>オオ</t>
    </rPh>
    <rPh sb="64" eb="66">
      <t>イゾン</t>
    </rPh>
    <rPh sb="71" eb="73">
      <t>キサイ</t>
    </rPh>
    <rPh sb="74" eb="76">
      <t>ガンリ</t>
    </rPh>
    <rPh sb="76" eb="79">
      <t>ショウカンキン</t>
    </rPh>
    <rPh sb="84" eb="86">
      <t>イッパン</t>
    </rPh>
    <rPh sb="86" eb="88">
      <t>カイケイ</t>
    </rPh>
    <rPh sb="91" eb="93">
      <t>クリイレ</t>
    </rPh>
    <rPh sb="93" eb="94">
      <t>キン</t>
    </rPh>
    <rPh sb="95" eb="97">
      <t>イゾン</t>
    </rPh>
    <rPh sb="102" eb="104">
      <t>イジ</t>
    </rPh>
    <rPh sb="104" eb="107">
      <t>カンリヒ</t>
    </rPh>
    <rPh sb="108" eb="110">
      <t>サクゲン</t>
    </rPh>
    <rPh sb="111" eb="113">
      <t>シヨウ</t>
    </rPh>
    <rPh sb="115" eb="117">
      <t>カイテイ</t>
    </rPh>
    <rPh sb="119" eb="121">
      <t>ケイエイ</t>
    </rPh>
    <rPh sb="121" eb="123">
      <t>カイゼン</t>
    </rPh>
    <rPh sb="124" eb="125">
      <t>ム</t>
    </rPh>
    <rPh sb="127" eb="128">
      <t>ト</t>
    </rPh>
    <rPh sb="129" eb="130">
      <t>ク</t>
    </rPh>
    <rPh sb="132" eb="134">
      <t>ヒツヨウ</t>
    </rPh>
    <rPh sb="142" eb="144">
      <t>ルイジ</t>
    </rPh>
    <rPh sb="144" eb="146">
      <t>ダンタイ</t>
    </rPh>
    <rPh sb="147" eb="150">
      <t>ヘイキンチ</t>
    </rPh>
    <rPh sb="151" eb="153">
      <t>ヒカク</t>
    </rPh>
    <rPh sb="157" eb="159">
      <t>ケイエイ</t>
    </rPh>
    <rPh sb="159" eb="161">
      <t>ジョウタイ</t>
    </rPh>
    <rPh sb="162" eb="164">
      <t>リョウコウ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</si>
</sst>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3">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
      <sz val="14"/>
      <color theme="1"/>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22" fillId="0" borderId="6" xfId="0" applyFont="1" applyBorder="1" applyAlignment="1" applyProtection="1">
      <alignment horizontal="left" vertical="top" wrapText="1"/>
      <protection locked="0"/>
    </xf>
    <xf numFmtId="0" fontId="22" fillId="0" borderId="0" xfId="0" applyFont="1" applyBorder="1" applyAlignment="1" applyProtection="1">
      <alignment horizontal="left" vertical="top" wrapText="1"/>
      <protection locked="0"/>
    </xf>
    <xf numFmtId="0" fontId="22" fillId="0" borderId="7" xfId="0" applyFont="1" applyBorder="1" applyAlignment="1" applyProtection="1">
      <alignment horizontal="left" vertical="top" wrapText="1"/>
      <protection locked="0"/>
    </xf>
    <xf numFmtId="0" fontId="22" fillId="0" borderId="8" xfId="0" applyFont="1" applyBorder="1" applyAlignment="1" applyProtection="1">
      <alignment horizontal="left" vertical="top" wrapText="1"/>
      <protection locked="0"/>
    </xf>
    <xf numFmtId="0" fontId="22" fillId="0" borderId="1" xfId="0" applyFont="1" applyBorder="1" applyAlignment="1" applyProtection="1">
      <alignment horizontal="left" vertical="top" wrapText="1"/>
      <protection locked="0"/>
    </xf>
    <xf numFmtId="0" fontId="22"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92989696"/>
        <c:axId val="938520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formatCode="#,##0.00;&quot;△&quot;#,##0.00">
                  <c:v>0</c:v>
                </c:pt>
                <c:pt idx="1">
                  <c:v>0.08</c:v>
                </c:pt>
                <c:pt idx="2">
                  <c:v>0.06</c:v>
                </c:pt>
                <c:pt idx="3">
                  <c:v>0.04</c:v>
                </c:pt>
                <c:pt idx="4">
                  <c:v>7.0000000000000007E-2</c:v>
                </c:pt>
              </c:numCache>
            </c:numRef>
          </c:val>
          <c:smooth val="0"/>
        </c:ser>
        <c:dLbls>
          <c:showLegendKey val="0"/>
          <c:showVal val="0"/>
          <c:showCatName val="0"/>
          <c:showSerName val="0"/>
          <c:showPercent val="0"/>
          <c:showBubbleSize val="0"/>
        </c:dLbls>
        <c:marker val="1"/>
        <c:smooth val="0"/>
        <c:axId val="92989696"/>
        <c:axId val="93852032"/>
      </c:lineChart>
      <c:dateAx>
        <c:axId val="92989696"/>
        <c:scaling>
          <c:orientation val="minMax"/>
        </c:scaling>
        <c:delete val="1"/>
        <c:axPos val="b"/>
        <c:numFmt formatCode="ge" sourceLinked="1"/>
        <c:majorTickMark val="none"/>
        <c:minorTickMark val="none"/>
        <c:tickLblPos val="none"/>
        <c:crossAx val="93852032"/>
        <c:crosses val="autoZero"/>
        <c:auto val="1"/>
        <c:lblOffset val="100"/>
        <c:baseTimeUnit val="years"/>
      </c:dateAx>
      <c:valAx>
        <c:axId val="9385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29896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38.35</c:v>
                </c:pt>
                <c:pt idx="1">
                  <c:v>37.28</c:v>
                </c:pt>
                <c:pt idx="2">
                  <c:v>36.92</c:v>
                </c:pt>
                <c:pt idx="3">
                  <c:v>34.770000000000003</c:v>
                </c:pt>
                <c:pt idx="4">
                  <c:v>33.69</c:v>
                </c:pt>
              </c:numCache>
            </c:numRef>
          </c:val>
        </c:ser>
        <c:dLbls>
          <c:showLegendKey val="0"/>
          <c:showVal val="0"/>
          <c:showCatName val="0"/>
          <c:showSerName val="0"/>
          <c:showPercent val="0"/>
          <c:showBubbleSize val="0"/>
        </c:dLbls>
        <c:gapWidth val="150"/>
        <c:axId val="94108288"/>
        <c:axId val="952368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44.65</c:v>
                </c:pt>
                <c:pt idx="1">
                  <c:v>46.85</c:v>
                </c:pt>
                <c:pt idx="2">
                  <c:v>46.06</c:v>
                </c:pt>
                <c:pt idx="3">
                  <c:v>45.95</c:v>
                </c:pt>
                <c:pt idx="4">
                  <c:v>44.69</c:v>
                </c:pt>
              </c:numCache>
            </c:numRef>
          </c:val>
          <c:smooth val="0"/>
        </c:ser>
        <c:dLbls>
          <c:showLegendKey val="0"/>
          <c:showVal val="0"/>
          <c:showCatName val="0"/>
          <c:showSerName val="0"/>
          <c:showPercent val="0"/>
          <c:showBubbleSize val="0"/>
        </c:dLbls>
        <c:marker val="1"/>
        <c:smooth val="0"/>
        <c:axId val="94108288"/>
        <c:axId val="95236864"/>
      </c:lineChart>
      <c:dateAx>
        <c:axId val="94108288"/>
        <c:scaling>
          <c:orientation val="minMax"/>
        </c:scaling>
        <c:delete val="1"/>
        <c:axPos val="b"/>
        <c:numFmt formatCode="ge" sourceLinked="1"/>
        <c:majorTickMark val="none"/>
        <c:minorTickMark val="none"/>
        <c:tickLblPos val="none"/>
        <c:crossAx val="95236864"/>
        <c:crosses val="autoZero"/>
        <c:auto val="1"/>
        <c:lblOffset val="100"/>
        <c:baseTimeUnit val="years"/>
      </c:dateAx>
      <c:valAx>
        <c:axId val="95236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10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84.15</c:v>
                </c:pt>
                <c:pt idx="1">
                  <c:v>82.56</c:v>
                </c:pt>
                <c:pt idx="2">
                  <c:v>86</c:v>
                </c:pt>
                <c:pt idx="3">
                  <c:v>87.44</c:v>
                </c:pt>
                <c:pt idx="4">
                  <c:v>88.84</c:v>
                </c:pt>
              </c:numCache>
            </c:numRef>
          </c:val>
        </c:ser>
        <c:dLbls>
          <c:showLegendKey val="0"/>
          <c:showVal val="0"/>
          <c:showCatName val="0"/>
          <c:showSerName val="0"/>
          <c:showPercent val="0"/>
          <c:showBubbleSize val="0"/>
        </c:dLbls>
        <c:gapWidth val="150"/>
        <c:axId val="95283456"/>
        <c:axId val="952856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73.599999999999994</c:v>
                </c:pt>
                <c:pt idx="1">
                  <c:v>73.78</c:v>
                </c:pt>
                <c:pt idx="2">
                  <c:v>72.989999999999995</c:v>
                </c:pt>
                <c:pt idx="3">
                  <c:v>71.97</c:v>
                </c:pt>
                <c:pt idx="4">
                  <c:v>70.59</c:v>
                </c:pt>
              </c:numCache>
            </c:numRef>
          </c:val>
          <c:smooth val="0"/>
        </c:ser>
        <c:dLbls>
          <c:showLegendKey val="0"/>
          <c:showVal val="0"/>
          <c:showCatName val="0"/>
          <c:showSerName val="0"/>
          <c:showPercent val="0"/>
          <c:showBubbleSize val="0"/>
        </c:dLbls>
        <c:marker val="1"/>
        <c:smooth val="0"/>
        <c:axId val="95283456"/>
        <c:axId val="95285632"/>
      </c:lineChart>
      <c:dateAx>
        <c:axId val="95283456"/>
        <c:scaling>
          <c:orientation val="minMax"/>
        </c:scaling>
        <c:delete val="1"/>
        <c:axPos val="b"/>
        <c:numFmt formatCode="ge" sourceLinked="1"/>
        <c:majorTickMark val="none"/>
        <c:minorTickMark val="none"/>
        <c:tickLblPos val="none"/>
        <c:crossAx val="95285632"/>
        <c:crosses val="autoZero"/>
        <c:auto val="1"/>
        <c:lblOffset val="100"/>
        <c:baseTimeUnit val="years"/>
      </c:dateAx>
      <c:valAx>
        <c:axId val="952856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28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97.64</c:v>
                </c:pt>
                <c:pt idx="1">
                  <c:v>100</c:v>
                </c:pt>
                <c:pt idx="2">
                  <c:v>100</c:v>
                </c:pt>
                <c:pt idx="3">
                  <c:v>100</c:v>
                </c:pt>
                <c:pt idx="4">
                  <c:v>100</c:v>
                </c:pt>
              </c:numCache>
            </c:numRef>
          </c:val>
        </c:ser>
        <c:dLbls>
          <c:showLegendKey val="0"/>
          <c:showVal val="0"/>
          <c:showCatName val="0"/>
          <c:showSerName val="0"/>
          <c:showPercent val="0"/>
          <c:showBubbleSize val="0"/>
        </c:dLbls>
        <c:gapWidth val="150"/>
        <c:axId val="93886336"/>
        <c:axId val="938967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3886336"/>
        <c:axId val="93896704"/>
      </c:lineChart>
      <c:dateAx>
        <c:axId val="93886336"/>
        <c:scaling>
          <c:orientation val="minMax"/>
        </c:scaling>
        <c:delete val="1"/>
        <c:axPos val="b"/>
        <c:numFmt formatCode="ge" sourceLinked="1"/>
        <c:majorTickMark val="none"/>
        <c:minorTickMark val="none"/>
        <c:tickLblPos val="none"/>
        <c:crossAx val="93896704"/>
        <c:crosses val="autoZero"/>
        <c:auto val="1"/>
        <c:lblOffset val="100"/>
        <c:baseTimeUnit val="years"/>
      </c:dateAx>
      <c:valAx>
        <c:axId val="938967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38863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3734400"/>
        <c:axId val="937363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3734400"/>
        <c:axId val="93736320"/>
      </c:lineChart>
      <c:dateAx>
        <c:axId val="93734400"/>
        <c:scaling>
          <c:orientation val="minMax"/>
        </c:scaling>
        <c:delete val="1"/>
        <c:axPos val="b"/>
        <c:numFmt formatCode="ge" sourceLinked="1"/>
        <c:majorTickMark val="none"/>
        <c:minorTickMark val="none"/>
        <c:tickLblPos val="none"/>
        <c:crossAx val="93736320"/>
        <c:crosses val="autoZero"/>
        <c:auto val="1"/>
        <c:lblOffset val="100"/>
        <c:baseTimeUnit val="years"/>
      </c:dateAx>
      <c:valAx>
        <c:axId val="93736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37344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3774976"/>
        <c:axId val="937768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3774976"/>
        <c:axId val="93776896"/>
      </c:lineChart>
      <c:dateAx>
        <c:axId val="93774976"/>
        <c:scaling>
          <c:orientation val="minMax"/>
        </c:scaling>
        <c:delete val="1"/>
        <c:axPos val="b"/>
        <c:numFmt formatCode="ge" sourceLinked="1"/>
        <c:majorTickMark val="none"/>
        <c:minorTickMark val="none"/>
        <c:tickLblPos val="none"/>
        <c:crossAx val="93776896"/>
        <c:crosses val="autoZero"/>
        <c:auto val="1"/>
        <c:lblOffset val="100"/>
        <c:baseTimeUnit val="years"/>
      </c:dateAx>
      <c:valAx>
        <c:axId val="937768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37749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3815936"/>
        <c:axId val="938178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3815936"/>
        <c:axId val="93817856"/>
      </c:lineChart>
      <c:dateAx>
        <c:axId val="93815936"/>
        <c:scaling>
          <c:orientation val="minMax"/>
        </c:scaling>
        <c:delete val="1"/>
        <c:axPos val="b"/>
        <c:numFmt formatCode="ge" sourceLinked="1"/>
        <c:majorTickMark val="none"/>
        <c:minorTickMark val="none"/>
        <c:tickLblPos val="none"/>
        <c:crossAx val="93817856"/>
        <c:crosses val="autoZero"/>
        <c:auto val="1"/>
        <c:lblOffset val="100"/>
        <c:baseTimeUnit val="years"/>
      </c:dateAx>
      <c:valAx>
        <c:axId val="938178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3815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3989504"/>
        <c:axId val="939957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3989504"/>
        <c:axId val="93995776"/>
      </c:lineChart>
      <c:dateAx>
        <c:axId val="93989504"/>
        <c:scaling>
          <c:orientation val="minMax"/>
        </c:scaling>
        <c:delete val="1"/>
        <c:axPos val="b"/>
        <c:numFmt formatCode="ge" sourceLinked="1"/>
        <c:majorTickMark val="none"/>
        <c:minorTickMark val="none"/>
        <c:tickLblPos val="none"/>
        <c:crossAx val="93995776"/>
        <c:crosses val="autoZero"/>
        <c:auto val="1"/>
        <c:lblOffset val="100"/>
        <c:baseTimeUnit val="years"/>
      </c:dateAx>
      <c:valAx>
        <c:axId val="93995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39895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94015872"/>
        <c:axId val="940177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1316.7</c:v>
                </c:pt>
                <c:pt idx="1">
                  <c:v>1224.75</c:v>
                </c:pt>
                <c:pt idx="2">
                  <c:v>1144.05</c:v>
                </c:pt>
                <c:pt idx="3">
                  <c:v>1117.1099999999999</c:v>
                </c:pt>
                <c:pt idx="4">
                  <c:v>1161.05</c:v>
                </c:pt>
              </c:numCache>
            </c:numRef>
          </c:val>
          <c:smooth val="0"/>
        </c:ser>
        <c:dLbls>
          <c:showLegendKey val="0"/>
          <c:showVal val="0"/>
          <c:showCatName val="0"/>
          <c:showSerName val="0"/>
          <c:showPercent val="0"/>
          <c:showBubbleSize val="0"/>
        </c:dLbls>
        <c:marker val="1"/>
        <c:smooth val="0"/>
        <c:axId val="94015872"/>
        <c:axId val="94017792"/>
      </c:lineChart>
      <c:dateAx>
        <c:axId val="94015872"/>
        <c:scaling>
          <c:orientation val="minMax"/>
        </c:scaling>
        <c:delete val="1"/>
        <c:axPos val="b"/>
        <c:numFmt formatCode="ge" sourceLinked="1"/>
        <c:majorTickMark val="none"/>
        <c:minorTickMark val="none"/>
        <c:tickLblPos val="none"/>
        <c:crossAx val="94017792"/>
        <c:crosses val="autoZero"/>
        <c:auto val="1"/>
        <c:lblOffset val="100"/>
        <c:baseTimeUnit val="years"/>
      </c:dateAx>
      <c:valAx>
        <c:axId val="94017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0158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81.13</c:v>
                </c:pt>
                <c:pt idx="1">
                  <c:v>34.770000000000003</c:v>
                </c:pt>
                <c:pt idx="2">
                  <c:v>68.069999999999993</c:v>
                </c:pt>
                <c:pt idx="3">
                  <c:v>78.94</c:v>
                </c:pt>
                <c:pt idx="4">
                  <c:v>55.59</c:v>
                </c:pt>
              </c:numCache>
            </c:numRef>
          </c:val>
        </c:ser>
        <c:dLbls>
          <c:showLegendKey val="0"/>
          <c:showVal val="0"/>
          <c:showCatName val="0"/>
          <c:showSerName val="0"/>
          <c:showPercent val="0"/>
          <c:showBubbleSize val="0"/>
        </c:dLbls>
        <c:gapWidth val="150"/>
        <c:axId val="94064640"/>
        <c:axId val="940665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43.24</c:v>
                </c:pt>
                <c:pt idx="1">
                  <c:v>42.13</c:v>
                </c:pt>
                <c:pt idx="2">
                  <c:v>42.48</c:v>
                </c:pt>
                <c:pt idx="3">
                  <c:v>41.04</c:v>
                </c:pt>
                <c:pt idx="4">
                  <c:v>41.08</c:v>
                </c:pt>
              </c:numCache>
            </c:numRef>
          </c:val>
          <c:smooth val="0"/>
        </c:ser>
        <c:dLbls>
          <c:showLegendKey val="0"/>
          <c:showVal val="0"/>
          <c:showCatName val="0"/>
          <c:showSerName val="0"/>
          <c:showPercent val="0"/>
          <c:showBubbleSize val="0"/>
        </c:dLbls>
        <c:marker val="1"/>
        <c:smooth val="0"/>
        <c:axId val="94064640"/>
        <c:axId val="94066560"/>
      </c:lineChart>
      <c:dateAx>
        <c:axId val="94064640"/>
        <c:scaling>
          <c:orientation val="minMax"/>
        </c:scaling>
        <c:delete val="1"/>
        <c:axPos val="b"/>
        <c:numFmt formatCode="ge" sourceLinked="1"/>
        <c:majorTickMark val="none"/>
        <c:minorTickMark val="none"/>
        <c:tickLblPos val="none"/>
        <c:crossAx val="94066560"/>
        <c:crosses val="autoZero"/>
        <c:auto val="1"/>
        <c:lblOffset val="100"/>
        <c:baseTimeUnit val="years"/>
      </c:dateAx>
      <c:valAx>
        <c:axId val="940665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0646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207.81</c:v>
                </c:pt>
                <c:pt idx="1">
                  <c:v>483.91</c:v>
                </c:pt>
                <c:pt idx="2">
                  <c:v>243.06</c:v>
                </c:pt>
                <c:pt idx="3">
                  <c:v>221.21</c:v>
                </c:pt>
                <c:pt idx="4">
                  <c:v>315.33999999999997</c:v>
                </c:pt>
              </c:numCache>
            </c:numRef>
          </c:val>
        </c:ser>
        <c:dLbls>
          <c:showLegendKey val="0"/>
          <c:showVal val="0"/>
          <c:showCatName val="0"/>
          <c:showSerName val="0"/>
          <c:showPercent val="0"/>
          <c:showBubbleSize val="0"/>
        </c:dLbls>
        <c:gapWidth val="150"/>
        <c:axId val="94092288"/>
        <c:axId val="940944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338.76</c:v>
                </c:pt>
                <c:pt idx="1">
                  <c:v>348.41</c:v>
                </c:pt>
                <c:pt idx="2">
                  <c:v>343.8</c:v>
                </c:pt>
                <c:pt idx="3">
                  <c:v>357.08</c:v>
                </c:pt>
                <c:pt idx="4">
                  <c:v>378.08</c:v>
                </c:pt>
              </c:numCache>
            </c:numRef>
          </c:val>
          <c:smooth val="0"/>
        </c:ser>
        <c:dLbls>
          <c:showLegendKey val="0"/>
          <c:showVal val="0"/>
          <c:showCatName val="0"/>
          <c:showSerName val="0"/>
          <c:showPercent val="0"/>
          <c:showBubbleSize val="0"/>
        </c:dLbls>
        <c:marker val="1"/>
        <c:smooth val="0"/>
        <c:axId val="94092288"/>
        <c:axId val="94094464"/>
      </c:lineChart>
      <c:dateAx>
        <c:axId val="94092288"/>
        <c:scaling>
          <c:orientation val="minMax"/>
        </c:scaling>
        <c:delete val="1"/>
        <c:axPos val="b"/>
        <c:numFmt formatCode="ge" sourceLinked="1"/>
        <c:majorTickMark val="none"/>
        <c:minorTickMark val="none"/>
        <c:tickLblPos val="none"/>
        <c:crossAx val="94094464"/>
        <c:crosses val="autoZero"/>
        <c:auto val="1"/>
        <c:lblOffset val="100"/>
        <c:baseTimeUnit val="years"/>
      </c:dateAx>
      <c:valAx>
        <c:axId val="940944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09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【992.47】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【83.79】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【53.32】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【295.10】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【51.49】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U16" zoomScale="110" zoomScaleNormal="110" workbookViewId="0">
      <selection activeCell="BL47" sqref="BL47:BZ63"/>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山形県　米沢市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農業集落排水</v>
      </c>
      <c r="Q8" s="46"/>
      <c r="R8" s="46"/>
      <c r="S8" s="46"/>
      <c r="T8" s="46"/>
      <c r="U8" s="46"/>
      <c r="V8" s="46"/>
      <c r="W8" s="46" t="str">
        <f>データ!L6</f>
        <v>F3</v>
      </c>
      <c r="X8" s="46"/>
      <c r="Y8" s="46"/>
      <c r="Z8" s="46"/>
      <c r="AA8" s="46"/>
      <c r="AB8" s="46"/>
      <c r="AC8" s="46"/>
      <c r="AD8" s="3"/>
      <c r="AE8" s="3"/>
      <c r="AF8" s="3"/>
      <c r="AG8" s="3"/>
      <c r="AH8" s="3"/>
      <c r="AI8" s="3"/>
      <c r="AJ8" s="3"/>
      <c r="AK8" s="3"/>
      <c r="AL8" s="47">
        <f>データ!R6</f>
        <v>84945</v>
      </c>
      <c r="AM8" s="47"/>
      <c r="AN8" s="47"/>
      <c r="AO8" s="47"/>
      <c r="AP8" s="47"/>
      <c r="AQ8" s="47"/>
      <c r="AR8" s="47"/>
      <c r="AS8" s="47"/>
      <c r="AT8" s="43">
        <f>データ!S6</f>
        <v>548.51</v>
      </c>
      <c r="AU8" s="43"/>
      <c r="AV8" s="43"/>
      <c r="AW8" s="43"/>
      <c r="AX8" s="43"/>
      <c r="AY8" s="43"/>
      <c r="AZ8" s="43"/>
      <c r="BA8" s="43"/>
      <c r="BB8" s="43">
        <f>データ!T6</f>
        <v>154.86000000000001</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0.53</v>
      </c>
      <c r="Q10" s="43"/>
      <c r="R10" s="43"/>
      <c r="S10" s="43"/>
      <c r="T10" s="43"/>
      <c r="U10" s="43"/>
      <c r="V10" s="43"/>
      <c r="W10" s="43">
        <f>データ!P6</f>
        <v>100</v>
      </c>
      <c r="X10" s="43"/>
      <c r="Y10" s="43"/>
      <c r="Z10" s="43"/>
      <c r="AA10" s="43"/>
      <c r="AB10" s="43"/>
      <c r="AC10" s="43"/>
      <c r="AD10" s="47">
        <f>データ!Q6</f>
        <v>3315</v>
      </c>
      <c r="AE10" s="47"/>
      <c r="AF10" s="47"/>
      <c r="AG10" s="47"/>
      <c r="AH10" s="47"/>
      <c r="AI10" s="47"/>
      <c r="AJ10" s="47"/>
      <c r="AK10" s="2"/>
      <c r="AL10" s="47">
        <f>データ!U6</f>
        <v>448</v>
      </c>
      <c r="AM10" s="47"/>
      <c r="AN10" s="47"/>
      <c r="AO10" s="47"/>
      <c r="AP10" s="47"/>
      <c r="AQ10" s="47"/>
      <c r="AR10" s="47"/>
      <c r="AS10" s="47"/>
      <c r="AT10" s="43">
        <f>データ!V6</f>
        <v>0.33</v>
      </c>
      <c r="AU10" s="43"/>
      <c r="AV10" s="43"/>
      <c r="AW10" s="43"/>
      <c r="AX10" s="43"/>
      <c r="AY10" s="43"/>
      <c r="AZ10" s="43"/>
      <c r="BA10" s="43"/>
      <c r="BB10" s="43">
        <f>データ!W6</f>
        <v>1357.58</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110</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108</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109</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62022</v>
      </c>
      <c r="D6" s="31">
        <f t="shared" si="3"/>
        <v>47</v>
      </c>
      <c r="E6" s="31">
        <f t="shared" si="3"/>
        <v>17</v>
      </c>
      <c r="F6" s="31">
        <f t="shared" si="3"/>
        <v>5</v>
      </c>
      <c r="G6" s="31">
        <f t="shared" si="3"/>
        <v>0</v>
      </c>
      <c r="H6" s="31" t="str">
        <f t="shared" si="3"/>
        <v>山形県　米沢市</v>
      </c>
      <c r="I6" s="31" t="str">
        <f t="shared" si="3"/>
        <v>法非適用</v>
      </c>
      <c r="J6" s="31" t="str">
        <f t="shared" si="3"/>
        <v>下水道事業</v>
      </c>
      <c r="K6" s="31" t="str">
        <f t="shared" si="3"/>
        <v>農業集落排水</v>
      </c>
      <c r="L6" s="31" t="str">
        <f t="shared" si="3"/>
        <v>F3</v>
      </c>
      <c r="M6" s="32" t="str">
        <f t="shared" si="3"/>
        <v>-</v>
      </c>
      <c r="N6" s="32" t="str">
        <f t="shared" si="3"/>
        <v>該当数値なし</v>
      </c>
      <c r="O6" s="32">
        <f t="shared" si="3"/>
        <v>0.53</v>
      </c>
      <c r="P6" s="32">
        <f t="shared" si="3"/>
        <v>100</v>
      </c>
      <c r="Q6" s="32">
        <f t="shared" si="3"/>
        <v>3315</v>
      </c>
      <c r="R6" s="32">
        <f t="shared" si="3"/>
        <v>84945</v>
      </c>
      <c r="S6" s="32">
        <f t="shared" si="3"/>
        <v>548.51</v>
      </c>
      <c r="T6" s="32">
        <f t="shared" si="3"/>
        <v>154.86000000000001</v>
      </c>
      <c r="U6" s="32">
        <f t="shared" si="3"/>
        <v>448</v>
      </c>
      <c r="V6" s="32">
        <f t="shared" si="3"/>
        <v>0.33</v>
      </c>
      <c r="W6" s="32">
        <f t="shared" si="3"/>
        <v>1357.58</v>
      </c>
      <c r="X6" s="33">
        <f>IF(X7="",NA(),X7)</f>
        <v>97.64</v>
      </c>
      <c r="Y6" s="33">
        <f t="shared" ref="Y6:AG6" si="4">IF(Y7="",NA(),Y7)</f>
        <v>100</v>
      </c>
      <c r="Z6" s="33">
        <f t="shared" si="4"/>
        <v>100</v>
      </c>
      <c r="AA6" s="33">
        <f t="shared" si="4"/>
        <v>100</v>
      </c>
      <c r="AB6" s="33">
        <f t="shared" si="4"/>
        <v>100</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2">
        <f>IF(BE7="",NA(),BE7)</f>
        <v>0</v>
      </c>
      <c r="BF6" s="32">
        <f t="shared" ref="BF6:BN6" si="7">IF(BF7="",NA(),BF7)</f>
        <v>0</v>
      </c>
      <c r="BG6" s="32">
        <f t="shared" si="7"/>
        <v>0</v>
      </c>
      <c r="BH6" s="32">
        <f t="shared" si="7"/>
        <v>0</v>
      </c>
      <c r="BI6" s="32">
        <f t="shared" si="7"/>
        <v>0</v>
      </c>
      <c r="BJ6" s="33">
        <f t="shared" si="7"/>
        <v>1316.7</v>
      </c>
      <c r="BK6" s="33">
        <f t="shared" si="7"/>
        <v>1224.75</v>
      </c>
      <c r="BL6" s="33">
        <f t="shared" si="7"/>
        <v>1144.05</v>
      </c>
      <c r="BM6" s="33">
        <f t="shared" si="7"/>
        <v>1117.1099999999999</v>
      </c>
      <c r="BN6" s="33">
        <f t="shared" si="7"/>
        <v>1161.05</v>
      </c>
      <c r="BO6" s="32" t="str">
        <f>IF(BO7="","",IF(BO7="-","【-】","【"&amp;SUBSTITUTE(TEXT(BO7,"#,##0.00"),"-","△")&amp;"】"))</f>
        <v>【992.47】</v>
      </c>
      <c r="BP6" s="33">
        <f>IF(BP7="",NA(),BP7)</f>
        <v>81.13</v>
      </c>
      <c r="BQ6" s="33">
        <f t="shared" ref="BQ6:BY6" si="8">IF(BQ7="",NA(),BQ7)</f>
        <v>34.770000000000003</v>
      </c>
      <c r="BR6" s="33">
        <f t="shared" si="8"/>
        <v>68.069999999999993</v>
      </c>
      <c r="BS6" s="33">
        <f t="shared" si="8"/>
        <v>78.94</v>
      </c>
      <c r="BT6" s="33">
        <f t="shared" si="8"/>
        <v>55.59</v>
      </c>
      <c r="BU6" s="33">
        <f t="shared" si="8"/>
        <v>43.24</v>
      </c>
      <c r="BV6" s="33">
        <f t="shared" si="8"/>
        <v>42.13</v>
      </c>
      <c r="BW6" s="33">
        <f t="shared" si="8"/>
        <v>42.48</v>
      </c>
      <c r="BX6" s="33">
        <f t="shared" si="8"/>
        <v>41.04</v>
      </c>
      <c r="BY6" s="33">
        <f t="shared" si="8"/>
        <v>41.08</v>
      </c>
      <c r="BZ6" s="32" t="str">
        <f>IF(BZ7="","",IF(BZ7="-","【-】","【"&amp;SUBSTITUTE(TEXT(BZ7,"#,##0.00"),"-","△")&amp;"】"))</f>
        <v>【51.49】</v>
      </c>
      <c r="CA6" s="33">
        <f>IF(CA7="",NA(),CA7)</f>
        <v>207.81</v>
      </c>
      <c r="CB6" s="33">
        <f t="shared" ref="CB6:CJ6" si="9">IF(CB7="",NA(),CB7)</f>
        <v>483.91</v>
      </c>
      <c r="CC6" s="33">
        <f t="shared" si="9"/>
        <v>243.06</v>
      </c>
      <c r="CD6" s="33">
        <f t="shared" si="9"/>
        <v>221.21</v>
      </c>
      <c r="CE6" s="33">
        <f t="shared" si="9"/>
        <v>315.33999999999997</v>
      </c>
      <c r="CF6" s="33">
        <f t="shared" si="9"/>
        <v>338.76</v>
      </c>
      <c r="CG6" s="33">
        <f t="shared" si="9"/>
        <v>348.41</v>
      </c>
      <c r="CH6" s="33">
        <f t="shared" si="9"/>
        <v>343.8</v>
      </c>
      <c r="CI6" s="33">
        <f t="shared" si="9"/>
        <v>357.08</v>
      </c>
      <c r="CJ6" s="33">
        <f t="shared" si="9"/>
        <v>378.08</v>
      </c>
      <c r="CK6" s="32" t="str">
        <f>IF(CK7="","",IF(CK7="-","【-】","【"&amp;SUBSTITUTE(TEXT(CK7,"#,##0.00"),"-","△")&amp;"】"))</f>
        <v>【295.10】</v>
      </c>
      <c r="CL6" s="33">
        <f>IF(CL7="",NA(),CL7)</f>
        <v>38.35</v>
      </c>
      <c r="CM6" s="33">
        <f t="shared" ref="CM6:CU6" si="10">IF(CM7="",NA(),CM7)</f>
        <v>37.28</v>
      </c>
      <c r="CN6" s="33">
        <f t="shared" si="10"/>
        <v>36.92</v>
      </c>
      <c r="CO6" s="33">
        <f t="shared" si="10"/>
        <v>34.770000000000003</v>
      </c>
      <c r="CP6" s="33">
        <f t="shared" si="10"/>
        <v>33.69</v>
      </c>
      <c r="CQ6" s="33">
        <f t="shared" si="10"/>
        <v>44.65</v>
      </c>
      <c r="CR6" s="33">
        <f t="shared" si="10"/>
        <v>46.85</v>
      </c>
      <c r="CS6" s="33">
        <f t="shared" si="10"/>
        <v>46.06</v>
      </c>
      <c r="CT6" s="33">
        <f t="shared" si="10"/>
        <v>45.95</v>
      </c>
      <c r="CU6" s="33">
        <f t="shared" si="10"/>
        <v>44.69</v>
      </c>
      <c r="CV6" s="32" t="str">
        <f>IF(CV7="","",IF(CV7="-","【-】","【"&amp;SUBSTITUTE(TEXT(CV7,"#,##0.00"),"-","△")&amp;"】"))</f>
        <v>【53.32】</v>
      </c>
      <c r="CW6" s="33">
        <f>IF(CW7="",NA(),CW7)</f>
        <v>84.15</v>
      </c>
      <c r="CX6" s="33">
        <f t="shared" ref="CX6:DF6" si="11">IF(CX7="",NA(),CX7)</f>
        <v>82.56</v>
      </c>
      <c r="CY6" s="33">
        <f t="shared" si="11"/>
        <v>86</v>
      </c>
      <c r="CZ6" s="33">
        <f t="shared" si="11"/>
        <v>87.44</v>
      </c>
      <c r="DA6" s="33">
        <f t="shared" si="11"/>
        <v>88.84</v>
      </c>
      <c r="DB6" s="33">
        <f t="shared" si="11"/>
        <v>73.599999999999994</v>
      </c>
      <c r="DC6" s="33">
        <f t="shared" si="11"/>
        <v>73.78</v>
      </c>
      <c r="DD6" s="33">
        <f t="shared" si="11"/>
        <v>72.989999999999995</v>
      </c>
      <c r="DE6" s="33">
        <f t="shared" si="11"/>
        <v>71.97</v>
      </c>
      <c r="DF6" s="33">
        <f t="shared" si="11"/>
        <v>70.59</v>
      </c>
      <c r="DG6" s="32" t="str">
        <f>IF(DG7="","",IF(DG7="-","【-】","【"&amp;SUBSTITUTE(TEXT(DG7,"#,##0.00"),"-","△")&amp;"】"))</f>
        <v>【83.79】</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2">
        <f t="shared" si="14"/>
        <v>0</v>
      </c>
      <c r="EJ6" s="33">
        <f t="shared" si="14"/>
        <v>0.08</v>
      </c>
      <c r="EK6" s="33">
        <f t="shared" si="14"/>
        <v>0.06</v>
      </c>
      <c r="EL6" s="33">
        <f t="shared" si="14"/>
        <v>0.04</v>
      </c>
      <c r="EM6" s="33">
        <f t="shared" si="14"/>
        <v>7.0000000000000007E-2</v>
      </c>
      <c r="EN6" s="32" t="str">
        <f>IF(EN7="","",IF(EN7="-","【-】","【"&amp;SUBSTITUTE(TEXT(EN7,"#,##0.00"),"-","△")&amp;"】"))</f>
        <v>【0.03】</v>
      </c>
    </row>
    <row r="7" spans="1:144" s="34" customFormat="1">
      <c r="A7" s="26"/>
      <c r="B7" s="35">
        <v>2014</v>
      </c>
      <c r="C7" s="35">
        <v>62022</v>
      </c>
      <c r="D7" s="35">
        <v>47</v>
      </c>
      <c r="E7" s="35">
        <v>17</v>
      </c>
      <c r="F7" s="35">
        <v>5</v>
      </c>
      <c r="G7" s="35">
        <v>0</v>
      </c>
      <c r="H7" s="35" t="s">
        <v>96</v>
      </c>
      <c r="I7" s="35" t="s">
        <v>97</v>
      </c>
      <c r="J7" s="35" t="s">
        <v>98</v>
      </c>
      <c r="K7" s="35" t="s">
        <v>99</v>
      </c>
      <c r="L7" s="35" t="s">
        <v>100</v>
      </c>
      <c r="M7" s="36" t="s">
        <v>101</v>
      </c>
      <c r="N7" s="36" t="s">
        <v>102</v>
      </c>
      <c r="O7" s="36">
        <v>0.53</v>
      </c>
      <c r="P7" s="36">
        <v>100</v>
      </c>
      <c r="Q7" s="36">
        <v>3315</v>
      </c>
      <c r="R7" s="36">
        <v>84945</v>
      </c>
      <c r="S7" s="36">
        <v>548.51</v>
      </c>
      <c r="T7" s="36">
        <v>154.86000000000001</v>
      </c>
      <c r="U7" s="36">
        <v>448</v>
      </c>
      <c r="V7" s="36">
        <v>0.33</v>
      </c>
      <c r="W7" s="36">
        <v>1357.58</v>
      </c>
      <c r="X7" s="36">
        <v>97.64</v>
      </c>
      <c r="Y7" s="36">
        <v>100</v>
      </c>
      <c r="Z7" s="36">
        <v>100</v>
      </c>
      <c r="AA7" s="36">
        <v>100</v>
      </c>
      <c r="AB7" s="36">
        <v>100</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0</v>
      </c>
      <c r="BF7" s="36">
        <v>0</v>
      </c>
      <c r="BG7" s="36">
        <v>0</v>
      </c>
      <c r="BH7" s="36">
        <v>0</v>
      </c>
      <c r="BI7" s="36">
        <v>0</v>
      </c>
      <c r="BJ7" s="36">
        <v>1316.7</v>
      </c>
      <c r="BK7" s="36">
        <v>1224.75</v>
      </c>
      <c r="BL7" s="36">
        <v>1144.05</v>
      </c>
      <c r="BM7" s="36">
        <v>1117.1099999999999</v>
      </c>
      <c r="BN7" s="36">
        <v>1161.05</v>
      </c>
      <c r="BO7" s="36">
        <v>992.47</v>
      </c>
      <c r="BP7" s="36">
        <v>81.13</v>
      </c>
      <c r="BQ7" s="36">
        <v>34.770000000000003</v>
      </c>
      <c r="BR7" s="36">
        <v>68.069999999999993</v>
      </c>
      <c r="BS7" s="36">
        <v>78.94</v>
      </c>
      <c r="BT7" s="36">
        <v>55.59</v>
      </c>
      <c r="BU7" s="36">
        <v>43.24</v>
      </c>
      <c r="BV7" s="36">
        <v>42.13</v>
      </c>
      <c r="BW7" s="36">
        <v>42.48</v>
      </c>
      <c r="BX7" s="36">
        <v>41.04</v>
      </c>
      <c r="BY7" s="36">
        <v>41.08</v>
      </c>
      <c r="BZ7" s="36">
        <v>51.49</v>
      </c>
      <c r="CA7" s="36">
        <v>207.81</v>
      </c>
      <c r="CB7" s="36">
        <v>483.91</v>
      </c>
      <c r="CC7" s="36">
        <v>243.06</v>
      </c>
      <c r="CD7" s="36">
        <v>221.21</v>
      </c>
      <c r="CE7" s="36">
        <v>315.33999999999997</v>
      </c>
      <c r="CF7" s="36">
        <v>338.76</v>
      </c>
      <c r="CG7" s="36">
        <v>348.41</v>
      </c>
      <c r="CH7" s="36">
        <v>343.8</v>
      </c>
      <c r="CI7" s="36">
        <v>357.08</v>
      </c>
      <c r="CJ7" s="36">
        <v>378.08</v>
      </c>
      <c r="CK7" s="36">
        <v>295.10000000000002</v>
      </c>
      <c r="CL7" s="36">
        <v>38.35</v>
      </c>
      <c r="CM7" s="36">
        <v>37.28</v>
      </c>
      <c r="CN7" s="36">
        <v>36.92</v>
      </c>
      <c r="CO7" s="36">
        <v>34.770000000000003</v>
      </c>
      <c r="CP7" s="36">
        <v>33.69</v>
      </c>
      <c r="CQ7" s="36">
        <v>44.65</v>
      </c>
      <c r="CR7" s="36">
        <v>46.85</v>
      </c>
      <c r="CS7" s="36">
        <v>46.06</v>
      </c>
      <c r="CT7" s="36">
        <v>45.95</v>
      </c>
      <c r="CU7" s="36">
        <v>44.69</v>
      </c>
      <c r="CV7" s="36">
        <v>53.32</v>
      </c>
      <c r="CW7" s="36">
        <v>84.15</v>
      </c>
      <c r="CX7" s="36">
        <v>82.56</v>
      </c>
      <c r="CY7" s="36">
        <v>86</v>
      </c>
      <c r="CZ7" s="36">
        <v>87.44</v>
      </c>
      <c r="DA7" s="36">
        <v>88.84</v>
      </c>
      <c r="DB7" s="36">
        <v>73.599999999999994</v>
      </c>
      <c r="DC7" s="36">
        <v>73.78</v>
      </c>
      <c r="DD7" s="36">
        <v>72.989999999999995</v>
      </c>
      <c r="DE7" s="36">
        <v>71.97</v>
      </c>
      <c r="DF7" s="36">
        <v>70.59</v>
      </c>
      <c r="DG7" s="36">
        <v>83.79</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v>
      </c>
      <c r="EJ7" s="36">
        <v>0.08</v>
      </c>
      <c r="EK7" s="36">
        <v>0.06</v>
      </c>
      <c r="EL7" s="36">
        <v>0.04</v>
      </c>
      <c r="EM7" s="36">
        <v>7.0000000000000007E-2</v>
      </c>
      <c r="EN7" s="36">
        <v>0.03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2016-02-19T06:07:16Z</cp:lastPrinted>
  <dcterms:created xsi:type="dcterms:W3CDTF">2016-02-03T09:09:37Z</dcterms:created>
  <dcterms:modified xsi:type="dcterms:W3CDTF">2016-02-19T06:07:23Z</dcterms:modified>
  <cp:category/>
</cp:coreProperties>
</file>