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<sst xmlns="http://schemas.openxmlformats.org/spreadsheetml/2006/main" count="221" uniqueCount="111">
  <si>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</si>
  <si>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</si>
  <si>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</si>
  <si>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</si>
  <si>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</si>
  <si>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</si>
  <si>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</si>
  <si>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</si>
  <si>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</si>
  <si>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</si>
  <si>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</si>
  <si>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</si>
  <si>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</si>
  <si>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</si>
  <si>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</si>
  <si>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</si>
  <si>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</si>
  <si>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</si>
  <si>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</si>
  <si>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</si>
  <si>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</si>
  <si>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</si>
  <si>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</si>
  <si>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</si>
  <si>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</si>
  <si>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</si>
  <si>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</si>
  <si>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</si>
  <si>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</si>
  <si>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</si>
  <si>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</si>
  <si>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</si>
  <si>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</si>
  <si>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</si>
  <si>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</si>
  <si>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</si>
  <si>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</si>
  <si>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</si>
  <si>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</si>
  <si>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</si>
  <si>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</si>
  <si>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</si>
  <si>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</si>
  <si>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</si>
  <si>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</si>
  <si>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</si>
  <si>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</si>
  <si>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</si>
  <si>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</si>
  <si>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</si>
  <si>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</si>
  <si>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</si>
  <si>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</si>
  <si>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</si>
  <si>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</si>
  <si>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</si>
  <si>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</si>
  <si>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</si>
  <si>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</si>
  <si>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</si>
  <si>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</si>
  <si>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</si>
  <si>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</si>
  <si>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</si>
  <si>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</si>
  <si>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</si>
  <si>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</si>
  <si>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</si>
  <si>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</si>
  <si>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</si>
  <si>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</si>
  <si>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</si>
  <si>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</si>
  <si>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</si>
  <si>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</si>
  <si>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</si>
  <si>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</si>
  <si>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</si>
  <si>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</si>
  <si>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</si>
  <si>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</si>
  <si>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</si>
  <si>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</si>
  <si>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</si>
  <si>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</si>
  <si>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</si>
  <si>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</si>
  <si>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</si>
  <si>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</si>
  <si>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</si>
  <si>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</si>
  <si>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</si>
  <si>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</si>
  <si>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</si>
  <si>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</si>
  <si>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</si>
  <si>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</si>
  <si>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</si>
  <si>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</si>
  <si>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</si>
  <si>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</si>
  <si>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</si>
  <si>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</si>
  <si>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</si>
  <si>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</si>
  <si>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</si>
  <si>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</si>
  <si>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</si>
  <si>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収益的収支や企業債残高については、事業開始が早かったこともあり起債の償還がピークを越えたため、類似団体の数値から見てもほぼ安定して妥当な数値と思われる。
　しかしながら施設の稼働状況等については、事業対象区域が点在し広範囲にわたっていることから需要家費が大きくなっている。
　また、事業対象区域が人口減少の影響を受け、有収水量が落ち込み、施設利用率も低率となっている。</t>
    <rPh sb="1" eb="4">
      <t>シュウエキテキ</t>
    </rPh>
    <rPh sb="4" eb="6">
      <t>シュウシ</t>
    </rPh>
    <rPh sb="7" eb="9">
      <t>キギョウ</t>
    </rPh>
    <rPh sb="9" eb="10">
      <t>サイ</t>
    </rPh>
    <rPh sb="10" eb="12">
      <t>ザンダカ</t>
    </rPh>
    <rPh sb="18" eb="20">
      <t>ジギョウ</t>
    </rPh>
    <rPh sb="20" eb="22">
      <t>カイシ</t>
    </rPh>
    <rPh sb="23" eb="24">
      <t>ハヤ</t>
    </rPh>
    <rPh sb="32" eb="34">
      <t>キサイ</t>
    </rPh>
    <rPh sb="35" eb="37">
      <t>ショウカン</t>
    </rPh>
    <rPh sb="42" eb="43">
      <t>コ</t>
    </rPh>
    <rPh sb="48" eb="50">
      <t>ルイジ</t>
    </rPh>
    <rPh sb="50" eb="52">
      <t>ダンタイ</t>
    </rPh>
    <rPh sb="53" eb="55">
      <t>スウチ</t>
    </rPh>
    <rPh sb="57" eb="58">
      <t>ミ</t>
    </rPh>
    <rPh sb="62" eb="64">
      <t>アンテイ</t>
    </rPh>
    <rPh sb="66" eb="68">
      <t>ダトウ</t>
    </rPh>
    <rPh sb="69" eb="71">
      <t>スウチ</t>
    </rPh>
    <rPh sb="72" eb="73">
      <t>オモ</t>
    </rPh>
    <rPh sb="85" eb="87">
      <t>シセツ</t>
    </rPh>
    <rPh sb="88" eb="90">
      <t>カドウ</t>
    </rPh>
    <rPh sb="90" eb="92">
      <t>ジョウキョウ</t>
    </rPh>
    <rPh sb="92" eb="93">
      <t>トウ</t>
    </rPh>
    <rPh sb="99" eb="101">
      <t>ジギョウ</t>
    </rPh>
    <rPh sb="101" eb="103">
      <t>タイショウ</t>
    </rPh>
    <rPh sb="103" eb="105">
      <t>クイキ</t>
    </rPh>
    <rPh sb="106" eb="108">
      <t>テンザイ</t>
    </rPh>
    <rPh sb="109" eb="112">
      <t>コウハンイ</t>
    </rPh>
    <rPh sb="123" eb="126">
      <t>ジュヨウカ</t>
    </rPh>
    <rPh sb="126" eb="127">
      <t>ヒ</t>
    </rPh>
    <rPh sb="128" eb="129">
      <t>オオ</t>
    </rPh>
    <rPh sb="142" eb="144">
      <t>ジギョウ</t>
    </rPh>
    <rPh sb="144" eb="146">
      <t>タイショウ</t>
    </rPh>
    <rPh sb="146" eb="148">
      <t>クイキ</t>
    </rPh>
    <rPh sb="149" eb="151">
      <t>ジンコウ</t>
    </rPh>
    <rPh sb="151" eb="153">
      <t>ゲンショウ</t>
    </rPh>
    <rPh sb="154" eb="156">
      <t>エイキョウ</t>
    </rPh>
    <rPh sb="157" eb="158">
      <t>ウ</t>
    </rPh>
    <rPh sb="160" eb="162">
      <t>ユウシュウ</t>
    </rPh>
    <rPh sb="162" eb="164">
      <t>スイリョウ</t>
    </rPh>
    <rPh sb="165" eb="166">
      <t>オ</t>
    </rPh>
    <rPh sb="167" eb="168">
      <t>コ</t>
    </rPh>
    <rPh sb="170" eb="172">
      <t>シセツ</t>
    </rPh>
    <rPh sb="172" eb="175">
      <t>リヨウリツ</t>
    </rPh>
    <rPh sb="176" eb="178">
      <t>テイリツ</t>
    </rPh>
    <phoneticPr fontId="4"/>
  </si>
  <si>
    <t>　現在拡張事業が続いており、新規の処理場建設に着手しているが、初期投資から40年近く経過し、老朽化の影響が表れる箇所も発生すると懸念され、拡張と更新双方の対応が必要となる。
　平成27年度よりアセットマネジメント事業に着手し、現状把握から更新計画を策定していく。</t>
    <rPh sb="1" eb="3">
      <t>ゲンザイ</t>
    </rPh>
    <rPh sb="3" eb="5">
      <t>カクチョウ</t>
    </rPh>
    <rPh sb="5" eb="7">
      <t>ジギョウ</t>
    </rPh>
    <rPh sb="8" eb="9">
      <t>ツヅ</t>
    </rPh>
    <rPh sb="14" eb="16">
      <t>シンキ</t>
    </rPh>
    <rPh sb="17" eb="20">
      <t>ショリジョウ</t>
    </rPh>
    <rPh sb="20" eb="22">
      <t>ケンセツ</t>
    </rPh>
    <rPh sb="23" eb="25">
      <t>チャクシュ</t>
    </rPh>
    <rPh sb="31" eb="33">
      <t>ショキ</t>
    </rPh>
    <rPh sb="33" eb="35">
      <t>トウシ</t>
    </rPh>
    <rPh sb="39" eb="40">
      <t>ネン</t>
    </rPh>
    <rPh sb="40" eb="41">
      <t>チカ</t>
    </rPh>
    <rPh sb="42" eb="44">
      <t>ケイカ</t>
    </rPh>
    <rPh sb="46" eb="49">
      <t>ロウキュウカ</t>
    </rPh>
    <rPh sb="50" eb="52">
      <t>エイキョウ</t>
    </rPh>
    <rPh sb="53" eb="54">
      <t>アラワ</t>
    </rPh>
    <rPh sb="56" eb="58">
      <t>カショ</t>
    </rPh>
    <rPh sb="59" eb="61">
      <t>ハッセイ</t>
    </rPh>
    <rPh sb="69" eb="71">
      <t>カクチョウ</t>
    </rPh>
    <rPh sb="72" eb="74">
      <t>コウシン</t>
    </rPh>
    <rPh sb="74" eb="76">
      <t>ソウホウ</t>
    </rPh>
    <rPh sb="77" eb="79">
      <t>タイオウ</t>
    </rPh>
    <rPh sb="80" eb="82">
      <t>ヒツヨウ</t>
    </rPh>
    <rPh sb="88" eb="90">
      <t>ヘイセイ</t>
    </rPh>
    <rPh sb="92" eb="94">
      <t>ネンド</t>
    </rPh>
    <rPh sb="106" eb="108">
      <t>ジギョウ</t>
    </rPh>
    <rPh sb="109" eb="111">
      <t>チャクシュ</t>
    </rPh>
    <rPh sb="113" eb="115">
      <t>ゲンジョウ</t>
    </rPh>
    <rPh sb="115" eb="117">
      <t>ハアク</t>
    </rPh>
    <rPh sb="119" eb="121">
      <t>コウシン</t>
    </rPh>
    <rPh sb="121" eb="123">
      <t>ケイカク</t>
    </rPh>
    <rPh sb="124" eb="126">
      <t>サクテイ</t>
    </rPh>
    <phoneticPr fontId="4"/>
  </si>
  <si>
    <t>　維持管理についてはほぼ安定経営といえるが、一般会計からの基準内繰入に依存した経営であることや、新規の処理場建設と既存施設の更新に伴う起債借入の増などを考慮し、経営計画を再構築する必要がある。
　平成２７年度に地方公営企業法を全部適用したことにより、今後より現実的で確実な経営状況を把握し、使用料の改定も含め健全経営に向けた具体的な対策を検討していく。</t>
    <rPh sb="1" eb="3">
      <t>イジ</t>
    </rPh>
    <rPh sb="3" eb="5">
      <t>カンリ</t>
    </rPh>
    <rPh sb="12" eb="14">
      <t>アンテイ</t>
    </rPh>
    <rPh sb="14" eb="16">
      <t>ケイエイ</t>
    </rPh>
    <rPh sb="22" eb="24">
      <t>イッパン</t>
    </rPh>
    <rPh sb="24" eb="26">
      <t>カイケイ</t>
    </rPh>
    <rPh sb="29" eb="31">
      <t>キジュン</t>
    </rPh>
    <rPh sb="31" eb="32">
      <t>ナイ</t>
    </rPh>
    <rPh sb="32" eb="34">
      <t>クリイレ</t>
    </rPh>
    <rPh sb="35" eb="37">
      <t>イゾン</t>
    </rPh>
    <rPh sb="39" eb="41">
      <t>ケイエイ</t>
    </rPh>
    <rPh sb="62" eb="64">
      <t>コウシン</t>
    </rPh>
    <rPh sb="65" eb="66">
      <t>トモナ</t>
    </rPh>
    <rPh sb="67" eb="69">
      <t>キサイ</t>
    </rPh>
    <rPh sb="69" eb="71">
      <t>カリイレ</t>
    </rPh>
    <rPh sb="72" eb="73">
      <t>ゾウ</t>
    </rPh>
    <rPh sb="76" eb="78">
      <t>コウリョ</t>
    </rPh>
    <rPh sb="80" eb="82">
      <t>ケイエイ</t>
    </rPh>
    <rPh sb="82" eb="84">
      <t>ケイカク</t>
    </rPh>
    <rPh sb="85" eb="88">
      <t>サイコウチク</t>
    </rPh>
    <rPh sb="90" eb="92">
      <t>ヒツヨウ</t>
    </rPh>
    <rPh sb="145" eb="148">
      <t>シヨウリョウ</t>
    </rPh>
    <rPh sb="149" eb="151">
      <t>カイテイ</t>
    </rPh>
    <rPh sb="152" eb="153">
      <t>フク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</si>
</sst>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3758976"/>
        <c:axId val="11376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113758976"/>
        <c:axId val="113760896"/>
      </c:lineChart>
      <c:dateAx>
        <c:axId val="113758976"/>
        <c:scaling>
          <c:orientation val="minMax"/>
        </c:scaling>
        <c:delete val="1"/>
        <c:axPos val="b"/>
        <c:numFmt formatCode="ge" sourceLinked="1"/>
        <c:majorTickMark val="none"/>
        <c:minorTickMark val="none"/>
        <c:tickLblPos val="none"/>
        <c:crossAx val="113760896"/>
        <c:crosses val="autoZero"/>
        <c:auto val="1"/>
        <c:lblOffset val="100"/>
        <c:baseTimeUnit val="years"/>
      </c:dateAx>
      <c:valAx>
        <c:axId val="11376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75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38.49</c:v>
                </c:pt>
                <c:pt idx="1">
                  <c:v>35.729999999999997</c:v>
                </c:pt>
                <c:pt idx="2">
                  <c:v>35.369999999999997</c:v>
                </c:pt>
                <c:pt idx="3">
                  <c:v>34.06</c:v>
                </c:pt>
                <c:pt idx="4">
                  <c:v>33.619999999999997</c:v>
                </c:pt>
              </c:numCache>
            </c:numRef>
          </c:val>
        </c:ser>
        <c:dLbls>
          <c:showLegendKey val="0"/>
          <c:showVal val="0"/>
          <c:showCatName val="0"/>
          <c:showSerName val="0"/>
          <c:showPercent val="0"/>
          <c:showBubbleSize val="0"/>
        </c:dLbls>
        <c:gapWidth val="150"/>
        <c:axId val="114857088"/>
        <c:axId val="114859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114857088"/>
        <c:axId val="114859008"/>
      </c:lineChart>
      <c:dateAx>
        <c:axId val="114857088"/>
        <c:scaling>
          <c:orientation val="minMax"/>
        </c:scaling>
        <c:delete val="1"/>
        <c:axPos val="b"/>
        <c:numFmt formatCode="ge" sourceLinked="1"/>
        <c:majorTickMark val="none"/>
        <c:minorTickMark val="none"/>
        <c:tickLblPos val="none"/>
        <c:crossAx val="114859008"/>
        <c:crosses val="autoZero"/>
        <c:auto val="1"/>
        <c:lblOffset val="100"/>
        <c:baseTimeUnit val="years"/>
      </c:dateAx>
      <c:valAx>
        <c:axId val="11485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5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86.47</c:v>
                </c:pt>
                <c:pt idx="1">
                  <c:v>86.34</c:v>
                </c:pt>
                <c:pt idx="2">
                  <c:v>87.06</c:v>
                </c:pt>
                <c:pt idx="3">
                  <c:v>87.67</c:v>
                </c:pt>
                <c:pt idx="4">
                  <c:v>88.67</c:v>
                </c:pt>
              </c:numCache>
            </c:numRef>
          </c:val>
        </c:ser>
        <c:dLbls>
          <c:showLegendKey val="0"/>
          <c:showVal val="0"/>
          <c:showCatName val="0"/>
          <c:showSerName val="0"/>
          <c:showPercent val="0"/>
          <c:showBubbleSize val="0"/>
        </c:dLbls>
        <c:gapWidth val="150"/>
        <c:axId val="114897664"/>
        <c:axId val="114899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114897664"/>
        <c:axId val="114899584"/>
      </c:lineChart>
      <c:dateAx>
        <c:axId val="114897664"/>
        <c:scaling>
          <c:orientation val="minMax"/>
        </c:scaling>
        <c:delete val="1"/>
        <c:axPos val="b"/>
        <c:numFmt formatCode="ge" sourceLinked="1"/>
        <c:majorTickMark val="none"/>
        <c:minorTickMark val="none"/>
        <c:tickLblPos val="none"/>
        <c:crossAx val="114899584"/>
        <c:crosses val="autoZero"/>
        <c:auto val="1"/>
        <c:lblOffset val="100"/>
        <c:baseTimeUnit val="years"/>
      </c:dateAx>
      <c:valAx>
        <c:axId val="114899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9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95.83</c:v>
                </c:pt>
                <c:pt idx="1">
                  <c:v>95.05</c:v>
                </c:pt>
                <c:pt idx="2">
                  <c:v>82.7</c:v>
                </c:pt>
                <c:pt idx="3">
                  <c:v>97.85</c:v>
                </c:pt>
                <c:pt idx="4">
                  <c:v>97.88</c:v>
                </c:pt>
              </c:numCache>
            </c:numRef>
          </c:val>
        </c:ser>
        <c:dLbls>
          <c:showLegendKey val="0"/>
          <c:showVal val="0"/>
          <c:showCatName val="0"/>
          <c:showSerName val="0"/>
          <c:showPercent val="0"/>
          <c:showBubbleSize val="0"/>
        </c:dLbls>
        <c:gapWidth val="150"/>
        <c:axId val="113693056"/>
        <c:axId val="113694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3693056"/>
        <c:axId val="113694976"/>
      </c:lineChart>
      <c:dateAx>
        <c:axId val="113693056"/>
        <c:scaling>
          <c:orientation val="minMax"/>
        </c:scaling>
        <c:delete val="1"/>
        <c:axPos val="b"/>
        <c:numFmt formatCode="ge" sourceLinked="1"/>
        <c:majorTickMark val="none"/>
        <c:minorTickMark val="none"/>
        <c:tickLblPos val="none"/>
        <c:crossAx val="113694976"/>
        <c:crosses val="autoZero"/>
        <c:auto val="1"/>
        <c:lblOffset val="100"/>
        <c:baseTimeUnit val="years"/>
      </c:dateAx>
      <c:valAx>
        <c:axId val="113694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69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249728"/>
        <c:axId val="114251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249728"/>
        <c:axId val="114251648"/>
      </c:lineChart>
      <c:dateAx>
        <c:axId val="114249728"/>
        <c:scaling>
          <c:orientation val="minMax"/>
        </c:scaling>
        <c:delete val="1"/>
        <c:axPos val="b"/>
        <c:numFmt formatCode="ge" sourceLinked="1"/>
        <c:majorTickMark val="none"/>
        <c:minorTickMark val="none"/>
        <c:tickLblPos val="none"/>
        <c:crossAx val="114251648"/>
        <c:crosses val="autoZero"/>
        <c:auto val="1"/>
        <c:lblOffset val="100"/>
        <c:baseTimeUnit val="years"/>
      </c:dateAx>
      <c:valAx>
        <c:axId val="11425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249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261376"/>
        <c:axId val="114316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261376"/>
        <c:axId val="114316800"/>
      </c:lineChart>
      <c:dateAx>
        <c:axId val="114261376"/>
        <c:scaling>
          <c:orientation val="minMax"/>
        </c:scaling>
        <c:delete val="1"/>
        <c:axPos val="b"/>
        <c:numFmt formatCode="ge" sourceLinked="1"/>
        <c:majorTickMark val="none"/>
        <c:minorTickMark val="none"/>
        <c:tickLblPos val="none"/>
        <c:crossAx val="114316800"/>
        <c:crosses val="autoZero"/>
        <c:auto val="1"/>
        <c:lblOffset val="100"/>
        <c:baseTimeUnit val="years"/>
      </c:dateAx>
      <c:valAx>
        <c:axId val="11431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26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345088"/>
        <c:axId val="11434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345088"/>
        <c:axId val="114347008"/>
      </c:lineChart>
      <c:dateAx>
        <c:axId val="114345088"/>
        <c:scaling>
          <c:orientation val="minMax"/>
        </c:scaling>
        <c:delete val="1"/>
        <c:axPos val="b"/>
        <c:numFmt formatCode="ge" sourceLinked="1"/>
        <c:majorTickMark val="none"/>
        <c:minorTickMark val="none"/>
        <c:tickLblPos val="none"/>
        <c:crossAx val="114347008"/>
        <c:crosses val="autoZero"/>
        <c:auto val="1"/>
        <c:lblOffset val="100"/>
        <c:baseTimeUnit val="years"/>
      </c:dateAx>
      <c:valAx>
        <c:axId val="114347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345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14359296"/>
        <c:axId val="114386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14359296"/>
        <c:axId val="114386048"/>
      </c:lineChart>
      <c:dateAx>
        <c:axId val="114359296"/>
        <c:scaling>
          <c:orientation val="minMax"/>
        </c:scaling>
        <c:delete val="1"/>
        <c:axPos val="b"/>
        <c:numFmt formatCode="ge" sourceLinked="1"/>
        <c:majorTickMark val="none"/>
        <c:minorTickMark val="none"/>
        <c:tickLblPos val="none"/>
        <c:crossAx val="114386048"/>
        <c:crosses val="autoZero"/>
        <c:auto val="1"/>
        <c:lblOffset val="100"/>
        <c:baseTimeUnit val="years"/>
      </c:dateAx>
      <c:valAx>
        <c:axId val="114386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35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1943.64</c:v>
                </c:pt>
                <c:pt idx="1">
                  <c:v>2119.9499999999998</c:v>
                </c:pt>
                <c:pt idx="2">
                  <c:v>1673.3</c:v>
                </c:pt>
                <c:pt idx="3">
                  <c:v>1468.1</c:v>
                </c:pt>
                <c:pt idx="4">
                  <c:v>1468.9</c:v>
                </c:pt>
              </c:numCache>
            </c:numRef>
          </c:val>
        </c:ser>
        <c:dLbls>
          <c:showLegendKey val="0"/>
          <c:showVal val="0"/>
          <c:showCatName val="0"/>
          <c:showSerName val="0"/>
          <c:showPercent val="0"/>
          <c:showBubbleSize val="0"/>
        </c:dLbls>
        <c:gapWidth val="150"/>
        <c:axId val="114412160"/>
        <c:axId val="11442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114412160"/>
        <c:axId val="114422528"/>
      </c:lineChart>
      <c:dateAx>
        <c:axId val="114412160"/>
        <c:scaling>
          <c:orientation val="minMax"/>
        </c:scaling>
        <c:delete val="1"/>
        <c:axPos val="b"/>
        <c:numFmt formatCode="ge" sourceLinked="1"/>
        <c:majorTickMark val="none"/>
        <c:minorTickMark val="none"/>
        <c:tickLblPos val="none"/>
        <c:crossAx val="114422528"/>
        <c:crosses val="autoZero"/>
        <c:auto val="1"/>
        <c:lblOffset val="100"/>
        <c:baseTimeUnit val="years"/>
      </c:dateAx>
      <c:valAx>
        <c:axId val="11442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41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93.7</c:v>
                </c:pt>
                <c:pt idx="1">
                  <c:v>62.36</c:v>
                </c:pt>
                <c:pt idx="2">
                  <c:v>92.41</c:v>
                </c:pt>
                <c:pt idx="3">
                  <c:v>101.75</c:v>
                </c:pt>
                <c:pt idx="4">
                  <c:v>93.21</c:v>
                </c:pt>
              </c:numCache>
            </c:numRef>
          </c:val>
        </c:ser>
        <c:dLbls>
          <c:showLegendKey val="0"/>
          <c:showVal val="0"/>
          <c:showCatName val="0"/>
          <c:showSerName val="0"/>
          <c:showPercent val="0"/>
          <c:showBubbleSize val="0"/>
        </c:dLbls>
        <c:gapWidth val="150"/>
        <c:axId val="114772224"/>
        <c:axId val="11478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114772224"/>
        <c:axId val="114782592"/>
      </c:lineChart>
      <c:dateAx>
        <c:axId val="114772224"/>
        <c:scaling>
          <c:orientation val="minMax"/>
        </c:scaling>
        <c:delete val="1"/>
        <c:axPos val="b"/>
        <c:numFmt formatCode="ge" sourceLinked="1"/>
        <c:majorTickMark val="none"/>
        <c:minorTickMark val="none"/>
        <c:tickLblPos val="none"/>
        <c:crossAx val="114782592"/>
        <c:crosses val="autoZero"/>
        <c:auto val="1"/>
        <c:lblOffset val="100"/>
        <c:baseTimeUnit val="years"/>
      </c:dateAx>
      <c:valAx>
        <c:axId val="114782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772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187.4</c:v>
                </c:pt>
                <c:pt idx="1">
                  <c:v>281.94</c:v>
                </c:pt>
                <c:pt idx="2">
                  <c:v>211.83</c:v>
                </c:pt>
                <c:pt idx="3">
                  <c:v>196.67</c:v>
                </c:pt>
                <c:pt idx="4">
                  <c:v>200.88</c:v>
                </c:pt>
              </c:numCache>
            </c:numRef>
          </c:val>
        </c:ser>
        <c:dLbls>
          <c:showLegendKey val="0"/>
          <c:showVal val="0"/>
          <c:showCatName val="0"/>
          <c:showSerName val="0"/>
          <c:showPercent val="0"/>
          <c:showBubbleSize val="0"/>
        </c:dLbls>
        <c:gapWidth val="150"/>
        <c:axId val="114820608"/>
        <c:axId val="11482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114820608"/>
        <c:axId val="114822528"/>
      </c:lineChart>
      <c:dateAx>
        <c:axId val="114820608"/>
        <c:scaling>
          <c:orientation val="minMax"/>
        </c:scaling>
        <c:delete val="1"/>
        <c:axPos val="b"/>
        <c:numFmt formatCode="ge" sourceLinked="1"/>
        <c:majorTickMark val="none"/>
        <c:minorTickMark val="none"/>
        <c:tickLblPos val="none"/>
        <c:crossAx val="114822528"/>
        <c:crosses val="autoZero"/>
        <c:auto val="1"/>
        <c:lblOffset val="100"/>
        <c:baseTimeUnit val="years"/>
      </c:dateAx>
      <c:valAx>
        <c:axId val="11482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820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43" zoomScale="70" zoomScaleNormal="70" workbookViewId="0">
      <selection activeCell="BI71" sqref="BI71"/>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鶴岡市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133153</v>
      </c>
      <c r="AM8" s="47"/>
      <c r="AN8" s="47"/>
      <c r="AO8" s="47"/>
      <c r="AP8" s="47"/>
      <c r="AQ8" s="47"/>
      <c r="AR8" s="47"/>
      <c r="AS8" s="47"/>
      <c r="AT8" s="43">
        <f>データ!S6</f>
        <v>1311.53</v>
      </c>
      <c r="AU8" s="43"/>
      <c r="AV8" s="43"/>
      <c r="AW8" s="43"/>
      <c r="AX8" s="43"/>
      <c r="AY8" s="43"/>
      <c r="AZ8" s="43"/>
      <c r="BA8" s="43"/>
      <c r="BB8" s="43">
        <f>データ!T6</f>
        <v>101.52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5.85</v>
      </c>
      <c r="Q10" s="43"/>
      <c r="R10" s="43"/>
      <c r="S10" s="43"/>
      <c r="T10" s="43"/>
      <c r="U10" s="43"/>
      <c r="V10" s="43"/>
      <c r="W10" s="43">
        <f>データ!P6</f>
        <v>98.42</v>
      </c>
      <c r="X10" s="43"/>
      <c r="Y10" s="43"/>
      <c r="Z10" s="43"/>
      <c r="AA10" s="43"/>
      <c r="AB10" s="43"/>
      <c r="AC10" s="43"/>
      <c r="AD10" s="47">
        <f>データ!Q6</f>
        <v>3812</v>
      </c>
      <c r="AE10" s="47"/>
      <c r="AF10" s="47"/>
      <c r="AG10" s="47"/>
      <c r="AH10" s="47"/>
      <c r="AI10" s="47"/>
      <c r="AJ10" s="47"/>
      <c r="AK10" s="2"/>
      <c r="AL10" s="47">
        <f>データ!U6</f>
        <v>7742</v>
      </c>
      <c r="AM10" s="47"/>
      <c r="AN10" s="47"/>
      <c r="AO10" s="47"/>
      <c r="AP10" s="47"/>
      <c r="AQ10" s="47"/>
      <c r="AR10" s="47"/>
      <c r="AS10" s="47"/>
      <c r="AT10" s="43">
        <f>データ!V6</f>
        <v>3.79</v>
      </c>
      <c r="AU10" s="43"/>
      <c r="AV10" s="43"/>
      <c r="AW10" s="43"/>
      <c r="AX10" s="43"/>
      <c r="AY10" s="43"/>
      <c r="AZ10" s="43"/>
      <c r="BA10" s="43"/>
      <c r="BB10" s="43">
        <f>データ!W6</f>
        <v>2042.74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62031</v>
      </c>
      <c r="D6" s="31">
        <f t="shared" si="3"/>
        <v>47</v>
      </c>
      <c r="E6" s="31">
        <f t="shared" si="3"/>
        <v>17</v>
      </c>
      <c r="F6" s="31">
        <f t="shared" si="3"/>
        <v>4</v>
      </c>
      <c r="G6" s="31">
        <f t="shared" si="3"/>
        <v>0</v>
      </c>
      <c r="H6" s="31" t="str">
        <f t="shared" si="3"/>
        <v>山形県　鶴岡市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5.85</v>
      </c>
      <c r="P6" s="32">
        <f t="shared" si="3"/>
        <v>98.42</v>
      </c>
      <c r="Q6" s="32">
        <f t="shared" si="3"/>
        <v>3812</v>
      </c>
      <c r="R6" s="32">
        <f t="shared" si="3"/>
        <v>133153</v>
      </c>
      <c r="S6" s="32">
        <f t="shared" si="3"/>
        <v>1311.53</v>
      </c>
      <c r="T6" s="32">
        <f t="shared" si="3"/>
        <v>101.52</v>
      </c>
      <c r="U6" s="32">
        <f t="shared" si="3"/>
        <v>7742</v>
      </c>
      <c r="V6" s="32">
        <f t="shared" si="3"/>
        <v>3.79</v>
      </c>
      <c r="W6" s="32">
        <f t="shared" si="3"/>
        <v>2042.74</v>
      </c>
      <c r="X6" s="33">
        <f>IF(X7="",NA(),X7)</f>
        <v>95.83</v>
      </c>
      <c r="Y6" s="33">
        <f t="shared" ref="Y6:AG6" si="4">IF(Y7="",NA(),Y7)</f>
        <v>95.05</v>
      </c>
      <c r="Z6" s="33">
        <f t="shared" si="4"/>
        <v>82.7</v>
      </c>
      <c r="AA6" s="33">
        <f t="shared" si="4"/>
        <v>97.85</v>
      </c>
      <c r="AB6" s="33">
        <f t="shared" si="4"/>
        <v>97.88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1943.64</v>
      </c>
      <c r="BF6" s="33">
        <f t="shared" ref="BF6:BN6" si="7">IF(BF7="",NA(),BF7)</f>
        <v>2119.9499999999998</v>
      </c>
      <c r="BG6" s="33">
        <f t="shared" si="7"/>
        <v>1673.3</v>
      </c>
      <c r="BH6" s="33">
        <f t="shared" si="7"/>
        <v>1468.1</v>
      </c>
      <c r="BI6" s="33">
        <f t="shared" si="7"/>
        <v>1468.9</v>
      </c>
      <c r="BJ6" s="33">
        <f t="shared" si="7"/>
        <v>1812.65</v>
      </c>
      <c r="BK6" s="33">
        <f t="shared" si="7"/>
        <v>1764.87</v>
      </c>
      <c r="BL6" s="33">
        <f t="shared" si="7"/>
        <v>1622.51</v>
      </c>
      <c r="BM6" s="33">
        <f t="shared" si="7"/>
        <v>1569.13</v>
      </c>
      <c r="BN6" s="33">
        <f t="shared" si="7"/>
        <v>1436</v>
      </c>
      <c r="BO6" s="32" t="str">
        <f>IF(BO7="","",IF(BO7="-","【-】","【"&amp;SUBSTITUTE(TEXT(BO7,"#,##0.00"),"-","△")&amp;"】"))</f>
        <v>【1,479.31】</v>
      </c>
      <c r="BP6" s="33">
        <f>IF(BP7="",NA(),BP7)</f>
        <v>93.7</v>
      </c>
      <c r="BQ6" s="33">
        <f t="shared" ref="BQ6:BY6" si="8">IF(BQ7="",NA(),BQ7)</f>
        <v>62.36</v>
      </c>
      <c r="BR6" s="33">
        <f t="shared" si="8"/>
        <v>92.41</v>
      </c>
      <c r="BS6" s="33">
        <f t="shared" si="8"/>
        <v>101.75</v>
      </c>
      <c r="BT6" s="33">
        <f t="shared" si="8"/>
        <v>93.21</v>
      </c>
      <c r="BU6" s="33">
        <f t="shared" si="8"/>
        <v>59.35</v>
      </c>
      <c r="BV6" s="33">
        <f t="shared" si="8"/>
        <v>60.75</v>
      </c>
      <c r="BW6" s="33">
        <f t="shared" si="8"/>
        <v>62.83</v>
      </c>
      <c r="BX6" s="33">
        <f t="shared" si="8"/>
        <v>64.63</v>
      </c>
      <c r="BY6" s="33">
        <f t="shared" si="8"/>
        <v>66.56</v>
      </c>
      <c r="BZ6" s="32" t="str">
        <f>IF(BZ7="","",IF(BZ7="-","【-】","【"&amp;SUBSTITUTE(TEXT(BZ7,"#,##0.00"),"-","△")&amp;"】"))</f>
        <v>【63.50】</v>
      </c>
      <c r="CA6" s="33">
        <f>IF(CA7="",NA(),CA7)</f>
        <v>187.4</v>
      </c>
      <c r="CB6" s="33">
        <f t="shared" ref="CB6:CJ6" si="9">IF(CB7="",NA(),CB7)</f>
        <v>281.94</v>
      </c>
      <c r="CC6" s="33">
        <f t="shared" si="9"/>
        <v>211.83</v>
      </c>
      <c r="CD6" s="33">
        <f t="shared" si="9"/>
        <v>196.67</v>
      </c>
      <c r="CE6" s="33">
        <f t="shared" si="9"/>
        <v>200.88</v>
      </c>
      <c r="CF6" s="33">
        <f t="shared" si="9"/>
        <v>260.48</v>
      </c>
      <c r="CG6" s="33">
        <f t="shared" si="9"/>
        <v>256</v>
      </c>
      <c r="CH6" s="33">
        <f t="shared" si="9"/>
        <v>250.43</v>
      </c>
      <c r="CI6" s="33">
        <f t="shared" si="9"/>
        <v>245.75</v>
      </c>
      <c r="CJ6" s="33">
        <f t="shared" si="9"/>
        <v>244.29</v>
      </c>
      <c r="CK6" s="32" t="str">
        <f>IF(CK7="","",IF(CK7="-","【-】","【"&amp;SUBSTITUTE(TEXT(CK7,"#,##0.00"),"-","△")&amp;"】"))</f>
        <v>【253.12】</v>
      </c>
      <c r="CL6" s="33">
        <f>IF(CL7="",NA(),CL7)</f>
        <v>38.49</v>
      </c>
      <c r="CM6" s="33">
        <f t="shared" ref="CM6:CU6" si="10">IF(CM7="",NA(),CM7)</f>
        <v>35.729999999999997</v>
      </c>
      <c r="CN6" s="33">
        <f t="shared" si="10"/>
        <v>35.369999999999997</v>
      </c>
      <c r="CO6" s="33">
        <f t="shared" si="10"/>
        <v>34.06</v>
      </c>
      <c r="CP6" s="33">
        <f t="shared" si="10"/>
        <v>33.619999999999997</v>
      </c>
      <c r="CQ6" s="33">
        <f t="shared" si="10"/>
        <v>40.56</v>
      </c>
      <c r="CR6" s="33">
        <f t="shared" si="10"/>
        <v>41.59</v>
      </c>
      <c r="CS6" s="33">
        <f t="shared" si="10"/>
        <v>42.31</v>
      </c>
      <c r="CT6" s="33">
        <f t="shared" si="10"/>
        <v>43.65</v>
      </c>
      <c r="CU6" s="33">
        <f t="shared" si="10"/>
        <v>43.58</v>
      </c>
      <c r="CV6" s="32" t="str">
        <f>IF(CV7="","",IF(CV7="-","【-】","【"&amp;SUBSTITUTE(TEXT(CV7,"#,##0.00"),"-","△")&amp;"】"))</f>
        <v>【41.06】</v>
      </c>
      <c r="CW6" s="33">
        <f>IF(CW7="",NA(),CW7)</f>
        <v>86.47</v>
      </c>
      <c r="CX6" s="33">
        <f t="shared" ref="CX6:DF6" si="11">IF(CX7="",NA(),CX7)</f>
        <v>86.34</v>
      </c>
      <c r="CY6" s="33">
        <f t="shared" si="11"/>
        <v>87.06</v>
      </c>
      <c r="CZ6" s="33">
        <f t="shared" si="11"/>
        <v>87.67</v>
      </c>
      <c r="DA6" s="33">
        <f t="shared" si="11"/>
        <v>88.67</v>
      </c>
      <c r="DB6" s="33">
        <f t="shared" si="11"/>
        <v>79.88</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4" s="34" customFormat="1">
      <c r="A7" s="26"/>
      <c r="B7" s="35">
        <v>2014</v>
      </c>
      <c r="C7" s="35">
        <v>62031</v>
      </c>
      <c r="D7" s="35">
        <v>47</v>
      </c>
      <c r="E7" s="35">
        <v>17</v>
      </c>
      <c r="F7" s="35">
        <v>4</v>
      </c>
      <c r="G7" s="35">
        <v>0</v>
      </c>
      <c r="H7" s="35" t="s">
        <v>96</v>
      </c>
      <c r="I7" s="35" t="s">
        <v>97</v>
      </c>
      <c r="J7" s="35" t="s">
        <v>98</v>
      </c>
      <c r="K7" s="35" t="s">
        <v>99</v>
      </c>
      <c r="L7" s="35" t="s">
        <v>100</v>
      </c>
      <c r="M7" s="36" t="s">
        <v>101</v>
      </c>
      <c r="N7" s="36" t="s">
        <v>102</v>
      </c>
      <c r="O7" s="36">
        <v>5.85</v>
      </c>
      <c r="P7" s="36">
        <v>98.42</v>
      </c>
      <c r="Q7" s="36">
        <v>3812</v>
      </c>
      <c r="R7" s="36">
        <v>133153</v>
      </c>
      <c r="S7" s="36">
        <v>1311.53</v>
      </c>
      <c r="T7" s="36">
        <v>101.52</v>
      </c>
      <c r="U7" s="36">
        <v>7742</v>
      </c>
      <c r="V7" s="36">
        <v>3.79</v>
      </c>
      <c r="W7" s="36">
        <v>2042.74</v>
      </c>
      <c r="X7" s="36">
        <v>95.83</v>
      </c>
      <c r="Y7" s="36">
        <v>95.05</v>
      </c>
      <c r="Z7" s="36">
        <v>82.7</v>
      </c>
      <c r="AA7" s="36">
        <v>97.85</v>
      </c>
      <c r="AB7" s="36">
        <v>97.88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1943.64</v>
      </c>
      <c r="BF7" s="36">
        <v>2119.9499999999998</v>
      </c>
      <c r="BG7" s="36">
        <v>1673.3</v>
      </c>
      <c r="BH7" s="36">
        <v>1468.1</v>
      </c>
      <c r="BI7" s="36">
        <v>1468.9</v>
      </c>
      <c r="BJ7" s="36">
        <v>1812.65</v>
      </c>
      <c r="BK7" s="36">
        <v>1764.87</v>
      </c>
      <c r="BL7" s="36">
        <v>1622.51</v>
      </c>
      <c r="BM7" s="36">
        <v>1569.13</v>
      </c>
      <c r="BN7" s="36">
        <v>1436</v>
      </c>
      <c r="BO7" s="36">
        <v>1479.31</v>
      </c>
      <c r="BP7" s="36">
        <v>93.7</v>
      </c>
      <c r="BQ7" s="36">
        <v>62.36</v>
      </c>
      <c r="BR7" s="36">
        <v>92.41</v>
      </c>
      <c r="BS7" s="36">
        <v>101.75</v>
      </c>
      <c r="BT7" s="36">
        <v>93.21</v>
      </c>
      <c r="BU7" s="36">
        <v>59.35</v>
      </c>
      <c r="BV7" s="36">
        <v>60.75</v>
      </c>
      <c r="BW7" s="36">
        <v>62.83</v>
      </c>
      <c r="BX7" s="36">
        <v>64.63</v>
      </c>
      <c r="BY7" s="36">
        <v>66.56</v>
      </c>
      <c r="BZ7" s="36">
        <v>63.5</v>
      </c>
      <c r="CA7" s="36">
        <v>187.4</v>
      </c>
      <c r="CB7" s="36">
        <v>281.94</v>
      </c>
      <c r="CC7" s="36">
        <v>211.83</v>
      </c>
      <c r="CD7" s="36">
        <v>196.67</v>
      </c>
      <c r="CE7" s="36">
        <v>200.88</v>
      </c>
      <c r="CF7" s="36">
        <v>260.48</v>
      </c>
      <c r="CG7" s="36">
        <v>256</v>
      </c>
      <c r="CH7" s="36">
        <v>250.43</v>
      </c>
      <c r="CI7" s="36">
        <v>245.75</v>
      </c>
      <c r="CJ7" s="36">
        <v>244.29</v>
      </c>
      <c r="CK7" s="36">
        <v>253.12</v>
      </c>
      <c r="CL7" s="36">
        <v>38.49</v>
      </c>
      <c r="CM7" s="36">
        <v>35.729999999999997</v>
      </c>
      <c r="CN7" s="36">
        <v>35.369999999999997</v>
      </c>
      <c r="CO7" s="36">
        <v>34.06</v>
      </c>
      <c r="CP7" s="36">
        <v>33.619999999999997</v>
      </c>
      <c r="CQ7" s="36">
        <v>40.56</v>
      </c>
      <c r="CR7" s="36">
        <v>41.59</v>
      </c>
      <c r="CS7" s="36">
        <v>42.31</v>
      </c>
      <c r="CT7" s="36">
        <v>43.65</v>
      </c>
      <c r="CU7" s="36">
        <v>43.58</v>
      </c>
      <c r="CV7" s="36">
        <v>41.06</v>
      </c>
      <c r="CW7" s="36">
        <v>86.47</v>
      </c>
      <c r="CX7" s="36">
        <v>86.34</v>
      </c>
      <c r="CY7" s="36">
        <v>87.06</v>
      </c>
      <c r="CZ7" s="36">
        <v>87.67</v>
      </c>
      <c r="DA7" s="36">
        <v>88.67</v>
      </c>
      <c r="DB7" s="36">
        <v>79.88</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v>
      </c>
      <c r="EK7" s="36">
        <v>0.11</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2016-02-12T01:54:48Z</cp:lastPrinted>
  <dcterms:created xsi:type="dcterms:W3CDTF">2016-02-03T09:01:16Z</dcterms:created>
  <dcterms:modified xsi:type="dcterms:W3CDTF">2016-02-12T01:54:50Z</dcterms:modified>
</cp:coreProperties>
</file>