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Q6" i="5"/>
  <c r="AD10" i="4" s="1"/>
  <c r="P6" i="5"/>
  <c r="W10" i="4" s="1"/>
  <c r="O6" i="5"/>
  <c r="P10" i="4" s="1"/>
  <c r="N6" i="5"/>
  <c r="I10" i="4" s="1"/>
  <c r="M6" i="5"/>
  <c r="B10" i="4" s="1"/>
  <c r="L6" i="5"/>
  <c r="K6" i="5"/>
  <c r="P8" i="4" s="1"/>
  <c r="J6" i="5"/>
  <c r="I8" i="4" s="1"/>
  <c r="I6" i="5"/>
  <c r="B8" i="4" s="1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L8" i="4"/>
  <c r="W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<sst xmlns="http://schemas.openxmlformats.org/spreadsheetml/2006/main" count="226" uniqueCount="111">
  <si>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</si>
  <si>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</si>
  <si>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</si>
  <si>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</si>
  <si>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</si>
  <si>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</si>
  <si>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</si>
  <si>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</si>
  <si>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</si>
  <si>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</si>
  <si>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</si>
  <si>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</si>
  <si>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</si>
  <si>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</si>
  <si>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</si>
  <si>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</si>
  <si>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</si>
  <si>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</si>
  <si>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</si>
  <si>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</si>
  <si>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</si>
  <si>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</si>
  <si>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</si>
  <si>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</si>
  <si>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</si>
  <si>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</si>
  <si>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</si>
  <si>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</si>
  <si>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</si>
  <si>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</si>
  <si>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</si>
  <si>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</si>
  <si>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</si>
  <si>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</si>
  <si>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</si>
  <si>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</si>
  <si>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</si>
  <si>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</si>
  <si>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</si>
  <si>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</si>
  <si>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</si>
  <si>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</si>
  <si>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</si>
  <si>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</si>
  <si>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</si>
  <si>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</si>
  <si>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</si>
  <si>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</si>
  <si>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</si>
  <si>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</si>
  <si>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</si>
  <si>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</si>
  <si>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</si>
  <si>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</si>
  <si>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</si>
  <si>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</si>
  <si>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</si>
  <si>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</si>
  <si>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</si>
  <si>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</si>
  <si>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</si>
  <si>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</si>
  <si>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</si>
  <si>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</si>
  <si>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</si>
  <si>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</si>
  <si>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</si>
  <si>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</si>
  <si>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</si>
  <si>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</si>
  <si>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</si>
  <si>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</si>
  <si>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</si>
  <si>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</si>
  <si>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</si>
  <si>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</si>
  <si>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</si>
  <si>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</si>
  <si>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</si>
  <si>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</si>
  <si>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</si>
  <si>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</si>
  <si>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</si>
  <si>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</si>
  <si>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</si>
  <si>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</si>
  <si>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</si>
  <si>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</si>
  <si>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</si>
  <si>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</si>
  <si>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</si>
  <si>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</si>
  <si>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</si>
  <si>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</si>
  <si>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</si>
  <si>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</si>
  <si>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山形県　高畠町</t>
  </si>
  <si>
    <t>法非適用</t>
  </si>
  <si>
    <t>下水道事業</t>
  </si>
  <si>
    <t>公共下水道</t>
  </si>
  <si>
    <t>Cd2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</si>
  <si>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</si>
  <si>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</si>
  <si>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</si>
  <si>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</si>
  <si>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</si>
  <si>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</si>
  <si>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</si>
  <si>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公共下水道事業を早期に開始していたため（下記参考）、事業初期に借入していた企業債償還金が大きな負担となっていた。しかし、資本費平準化債や補償金免除繰上償還制度の活用等により、企業債残高は減少している。近年は大規模な建設事業もほとんど行っていないため、経営状況は改善の傾向にある。</t>
    <rPh sb="1" eb="3">
      <t>コウキョウ</t>
    </rPh>
    <rPh sb="3" eb="6">
      <t>ゲスイドウ</t>
    </rPh>
    <rPh sb="6" eb="8">
      <t>ジギョウ</t>
    </rPh>
    <rPh sb="9" eb="11">
      <t>ソウキ</t>
    </rPh>
    <rPh sb="12" eb="14">
      <t>カイシ</t>
    </rPh>
    <rPh sb="21" eb="23">
      <t>カキ</t>
    </rPh>
    <rPh sb="23" eb="25">
      <t>サンコウ</t>
    </rPh>
    <rPh sb="27" eb="29">
      <t>ジギョウ</t>
    </rPh>
    <rPh sb="29" eb="31">
      <t>ショキ</t>
    </rPh>
    <rPh sb="32" eb="34">
      <t>カリイレ</t>
    </rPh>
    <rPh sb="38" eb="40">
      <t>キギョウ</t>
    </rPh>
    <rPh sb="40" eb="41">
      <t>サイ</t>
    </rPh>
    <rPh sb="41" eb="43">
      <t>ショウカン</t>
    </rPh>
    <rPh sb="43" eb="44">
      <t>キン</t>
    </rPh>
    <rPh sb="45" eb="46">
      <t>オオ</t>
    </rPh>
    <rPh sb="48" eb="50">
      <t>フタン</t>
    </rPh>
    <rPh sb="61" eb="63">
      <t>シホン</t>
    </rPh>
    <rPh sb="63" eb="64">
      <t>ヒ</t>
    </rPh>
    <rPh sb="64" eb="67">
      <t>ヘイジュンカ</t>
    </rPh>
    <rPh sb="67" eb="68">
      <t>サイ</t>
    </rPh>
    <rPh sb="69" eb="72">
      <t>ホショウキン</t>
    </rPh>
    <rPh sb="72" eb="74">
      <t>メンジョ</t>
    </rPh>
    <rPh sb="74" eb="76">
      <t>クリアゲ</t>
    </rPh>
    <rPh sb="76" eb="78">
      <t>ショウカン</t>
    </rPh>
    <rPh sb="78" eb="80">
      <t>セイド</t>
    </rPh>
    <rPh sb="81" eb="83">
      <t>カツヨウ</t>
    </rPh>
    <rPh sb="83" eb="84">
      <t>トウ</t>
    </rPh>
    <rPh sb="88" eb="90">
      <t>キギョウ</t>
    </rPh>
    <rPh sb="90" eb="91">
      <t>サイ</t>
    </rPh>
    <rPh sb="91" eb="93">
      <t>ザンダカ</t>
    </rPh>
    <rPh sb="94" eb="96">
      <t>ゲンショウ</t>
    </rPh>
    <rPh sb="101" eb="103">
      <t>キンネン</t>
    </rPh>
    <rPh sb="104" eb="107">
      <t>ダイキボ</t>
    </rPh>
    <rPh sb="108" eb="110">
      <t>ケンセツ</t>
    </rPh>
    <rPh sb="110" eb="112">
      <t>ジギョウ</t>
    </rPh>
    <rPh sb="117" eb="118">
      <t>オコナ</t>
    </rPh>
    <rPh sb="126" eb="128">
      <t>ケイエイ</t>
    </rPh>
    <rPh sb="128" eb="130">
      <t>ジョウキョウ</t>
    </rPh>
    <rPh sb="131" eb="133">
      <t>カイゼン</t>
    </rPh>
    <rPh sb="134" eb="136">
      <t>ケイコウ</t>
    </rPh>
    <phoneticPr fontId="4"/>
  </si>
  <si>
    <t>　県内でも早期に事業を開始している方なので、水洗化率は高いが、老朽化の問題が今後深刻になってくる。このため、今後は普及よりも維持管理の方が重要となってくる。管渠の長寿命化やマンホールポンプの設備更新等の対策が急務となるが、大規模な事業になるため、この先の経営状況を見極め、適切な収支計画を立てる必要がある。</t>
    <rPh sb="1" eb="3">
      <t>ケンナイ</t>
    </rPh>
    <rPh sb="5" eb="7">
      <t>ソウキ</t>
    </rPh>
    <rPh sb="8" eb="10">
      <t>ジギョウ</t>
    </rPh>
    <rPh sb="11" eb="13">
      <t>カイシ</t>
    </rPh>
    <rPh sb="17" eb="18">
      <t>ホウ</t>
    </rPh>
    <rPh sb="22" eb="25">
      <t>スイセンカ</t>
    </rPh>
    <rPh sb="25" eb="26">
      <t>リツ</t>
    </rPh>
    <rPh sb="27" eb="28">
      <t>タカ</t>
    </rPh>
    <rPh sb="31" eb="34">
      <t>ロウキュウカ</t>
    </rPh>
    <rPh sb="35" eb="37">
      <t>モンダイ</t>
    </rPh>
    <rPh sb="38" eb="40">
      <t>コンゴ</t>
    </rPh>
    <rPh sb="40" eb="42">
      <t>シンコク</t>
    </rPh>
    <rPh sb="54" eb="56">
      <t>コンゴ</t>
    </rPh>
    <rPh sb="57" eb="59">
      <t>フキュウ</t>
    </rPh>
    <rPh sb="62" eb="64">
      <t>イジ</t>
    </rPh>
    <rPh sb="64" eb="66">
      <t>カンリ</t>
    </rPh>
    <rPh sb="67" eb="68">
      <t>ホウ</t>
    </rPh>
    <rPh sb="69" eb="71">
      <t>ジュウヨウ</t>
    </rPh>
    <rPh sb="78" eb="80">
      <t>カンキョ</t>
    </rPh>
    <rPh sb="81" eb="82">
      <t>チョウ</t>
    </rPh>
    <rPh sb="82" eb="85">
      <t>ジュミョウカ</t>
    </rPh>
    <rPh sb="95" eb="97">
      <t>セツビ</t>
    </rPh>
    <rPh sb="97" eb="99">
      <t>コウシン</t>
    </rPh>
    <rPh sb="99" eb="100">
      <t>トウ</t>
    </rPh>
    <rPh sb="101" eb="103">
      <t>タイサク</t>
    </rPh>
    <rPh sb="104" eb="106">
      <t>キュウム</t>
    </rPh>
    <rPh sb="111" eb="114">
      <t>ダイキボ</t>
    </rPh>
    <rPh sb="115" eb="117">
      <t>ジギョウ</t>
    </rPh>
    <rPh sb="125" eb="126">
      <t>サキ</t>
    </rPh>
    <rPh sb="127" eb="129">
      <t>ケイエイ</t>
    </rPh>
    <rPh sb="129" eb="131">
      <t>ジョウキョウ</t>
    </rPh>
    <rPh sb="132" eb="134">
      <t>ミキワ</t>
    </rPh>
    <rPh sb="136" eb="138">
      <t>テキセツ</t>
    </rPh>
    <rPh sb="139" eb="141">
      <t>シュウシ</t>
    </rPh>
    <rPh sb="141" eb="143">
      <t>ケイカク</t>
    </rPh>
    <rPh sb="144" eb="145">
      <t>タ</t>
    </rPh>
    <rPh sb="147" eb="149">
      <t>ヒツヨウ</t>
    </rPh>
    <phoneticPr fontId="4"/>
  </si>
  <si>
    <t>　当町の公共下水道建設事業は昭和48年から開始しており、県内でも早い方である。そのため老朽化も進んでいるが、小規模な修繕を行っているだけで、大掛かりな管渠改善は今のところ行っていない。</t>
    <rPh sb="1" eb="3">
      <t>トウチョウ</t>
    </rPh>
    <rPh sb="4" eb="6">
      <t>コウキョウ</t>
    </rPh>
    <rPh sb="6" eb="9">
      <t>ゲスイドウ</t>
    </rPh>
    <rPh sb="9" eb="11">
      <t>ケンセツ</t>
    </rPh>
    <rPh sb="11" eb="13">
      <t>ジギョウ</t>
    </rPh>
    <rPh sb="14" eb="16">
      <t>ショウワ</t>
    </rPh>
    <rPh sb="18" eb="19">
      <t>ネン</t>
    </rPh>
    <rPh sb="21" eb="23">
      <t>カイシ</t>
    </rPh>
    <rPh sb="28" eb="30">
      <t>ケンナイ</t>
    </rPh>
    <rPh sb="32" eb="33">
      <t>ハヤ</t>
    </rPh>
    <rPh sb="34" eb="35">
      <t>ホウ</t>
    </rPh>
    <rPh sb="43" eb="46">
      <t>ロウキュウカ</t>
    </rPh>
    <rPh sb="47" eb="48">
      <t>スス</t>
    </rPh>
    <rPh sb="54" eb="57">
      <t>ショウキボ</t>
    </rPh>
    <rPh sb="58" eb="60">
      <t>シュウゼン</t>
    </rPh>
    <rPh sb="61" eb="62">
      <t>オコナ</t>
    </rPh>
    <rPh sb="70" eb="72">
      <t>オオガ</t>
    </rPh>
    <rPh sb="75" eb="77">
      <t>カンキョ</t>
    </rPh>
    <rPh sb="77" eb="79">
      <t>カイゼン</t>
    </rPh>
    <rPh sb="80" eb="81">
      <t>イマ</t>
    </rPh>
    <rPh sb="85" eb="86">
      <t>オコナ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</si>
</sst>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803456"/>
        <c:axId val="72805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0.02</c:v>
                </c:pt>
                <c:pt idx="1">
                  <c:v>0.01</c:v>
                </c:pt>
                <c:pt idx="2">
                  <c:v>7.0000000000000007E-2</c:v>
                </c:pt>
                <c:pt idx="3">
                  <c:v>0.14000000000000001</c:v>
                </c:pt>
                <c:pt idx="4">
                  <c:v>0.03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03456"/>
        <c:axId val="72805376"/>
      </c:lineChart>
      <c:dateAx>
        <c:axId val="728034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2805376"/>
        <c:crosses val="autoZero"/>
        <c:auto val="1"/>
        <c:lblOffset val="100"/>
        <c:baseTimeUnit val="years"/>
      </c:dateAx>
      <c:valAx>
        <c:axId val="72805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2803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221696"/>
        <c:axId val="80223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53.07</c:v>
                </c:pt>
                <c:pt idx="1">
                  <c:v>53.79</c:v>
                </c:pt>
                <c:pt idx="2">
                  <c:v>49.29</c:v>
                </c:pt>
                <c:pt idx="3">
                  <c:v>50.32</c:v>
                </c:pt>
                <c:pt idx="4">
                  <c:v>49.89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21696"/>
        <c:axId val="80223616"/>
      </c:lineChart>
      <c:dateAx>
        <c:axId val="802216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0223616"/>
        <c:crosses val="autoZero"/>
        <c:auto val="1"/>
        <c:lblOffset val="100"/>
        <c:baseTimeUnit val="years"/>
      </c:dateAx>
      <c:valAx>
        <c:axId val="802236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02216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91.11</c:v>
                </c:pt>
                <c:pt idx="1">
                  <c:v>91.65</c:v>
                </c:pt>
                <c:pt idx="2">
                  <c:v>92.41</c:v>
                </c:pt>
                <c:pt idx="3">
                  <c:v>92.69</c:v>
                </c:pt>
                <c:pt idx="4">
                  <c:v>93.12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279424"/>
        <c:axId val="80280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83.69</c:v>
                </c:pt>
                <c:pt idx="1">
                  <c:v>83.76</c:v>
                </c:pt>
                <c:pt idx="2">
                  <c:v>84.31</c:v>
                </c:pt>
                <c:pt idx="3">
                  <c:v>84.57</c:v>
                </c:pt>
                <c:pt idx="4">
                  <c:v>84.73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79424"/>
        <c:axId val="80280960"/>
      </c:lineChart>
      <c:dateAx>
        <c:axId val="802794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0280960"/>
        <c:crosses val="autoZero"/>
        <c:auto val="1"/>
        <c:lblOffset val="100"/>
        <c:baseTimeUnit val="years"/>
      </c:dateAx>
      <c:valAx>
        <c:axId val="80280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02794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75.239999999999995</c:v>
                </c:pt>
                <c:pt idx="1">
                  <c:v>80.08</c:v>
                </c:pt>
                <c:pt idx="2">
                  <c:v>83.78</c:v>
                </c:pt>
                <c:pt idx="3">
                  <c:v>84.56</c:v>
                </c:pt>
                <c:pt idx="4">
                  <c:v>84.98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839936"/>
        <c:axId val="72841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39936"/>
        <c:axId val="72841856"/>
      </c:lineChart>
      <c:dateAx>
        <c:axId val="728399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2841856"/>
        <c:crosses val="autoZero"/>
        <c:auto val="1"/>
        <c:lblOffset val="100"/>
        <c:baseTimeUnit val="years"/>
      </c:dateAx>
      <c:valAx>
        <c:axId val="72841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28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379072"/>
        <c:axId val="75380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379072"/>
        <c:axId val="75380992"/>
      </c:lineChart>
      <c:dateAx>
        <c:axId val="753790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5380992"/>
        <c:crosses val="autoZero"/>
        <c:auto val="1"/>
        <c:lblOffset val="100"/>
        <c:baseTimeUnit val="years"/>
      </c:dateAx>
      <c:valAx>
        <c:axId val="75380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5379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415552"/>
        <c:axId val="754174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415552"/>
        <c:axId val="75417472"/>
      </c:lineChart>
      <c:dateAx>
        <c:axId val="754155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5417472"/>
        <c:crosses val="autoZero"/>
        <c:auto val="1"/>
        <c:lblOffset val="100"/>
        <c:baseTimeUnit val="years"/>
      </c:dateAx>
      <c:valAx>
        <c:axId val="754174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54155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206656"/>
        <c:axId val="752085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06656"/>
        <c:axId val="75208576"/>
      </c:lineChart>
      <c:dateAx>
        <c:axId val="752066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5208576"/>
        <c:crosses val="autoZero"/>
        <c:auto val="1"/>
        <c:lblOffset val="100"/>
        <c:baseTimeUnit val="years"/>
      </c:dateAx>
      <c:valAx>
        <c:axId val="752085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52066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226496"/>
        <c:axId val="75245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26496"/>
        <c:axId val="75245056"/>
      </c:lineChart>
      <c:dateAx>
        <c:axId val="752264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5245056"/>
        <c:crosses val="autoZero"/>
        <c:auto val="1"/>
        <c:lblOffset val="100"/>
        <c:baseTimeUnit val="years"/>
      </c:dateAx>
      <c:valAx>
        <c:axId val="75245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52264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1062.93</c:v>
                </c:pt>
                <c:pt idx="1">
                  <c:v>892.07</c:v>
                </c:pt>
                <c:pt idx="2">
                  <c:v>711.77</c:v>
                </c:pt>
                <c:pt idx="3">
                  <c:v>524.39</c:v>
                </c:pt>
                <c:pt idx="4">
                  <c:v>467.54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258880"/>
        <c:axId val="7528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1320.98</c:v>
                </c:pt>
                <c:pt idx="1">
                  <c:v>1334.01</c:v>
                </c:pt>
                <c:pt idx="2">
                  <c:v>1309.43</c:v>
                </c:pt>
                <c:pt idx="3">
                  <c:v>1306.92</c:v>
                </c:pt>
                <c:pt idx="4">
                  <c:v>1203.71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58880"/>
        <c:axId val="75289728"/>
      </c:lineChart>
      <c:dateAx>
        <c:axId val="752588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5289728"/>
        <c:crosses val="autoZero"/>
        <c:auto val="1"/>
        <c:lblOffset val="100"/>
        <c:baseTimeUnit val="years"/>
      </c:dateAx>
      <c:valAx>
        <c:axId val="7528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5258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73.05</c:v>
                </c:pt>
                <c:pt idx="1">
                  <c:v>79.64</c:v>
                </c:pt>
                <c:pt idx="2">
                  <c:v>85.32</c:v>
                </c:pt>
                <c:pt idx="3">
                  <c:v>99.52</c:v>
                </c:pt>
                <c:pt idx="4">
                  <c:v>90.35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451008"/>
        <c:axId val="754572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68.63</c:v>
                </c:pt>
                <c:pt idx="1">
                  <c:v>67.14</c:v>
                </c:pt>
                <c:pt idx="2">
                  <c:v>67.59</c:v>
                </c:pt>
                <c:pt idx="3">
                  <c:v>68.510000000000005</c:v>
                </c:pt>
                <c:pt idx="4">
                  <c:v>69.739999999999995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451008"/>
        <c:axId val="75457280"/>
      </c:lineChart>
      <c:dateAx>
        <c:axId val="754510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5457280"/>
        <c:crosses val="autoZero"/>
        <c:auto val="1"/>
        <c:lblOffset val="100"/>
        <c:baseTimeUnit val="years"/>
      </c:dateAx>
      <c:valAx>
        <c:axId val="754572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54510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280.26</c:v>
                </c:pt>
                <c:pt idx="1">
                  <c:v>263.32</c:v>
                </c:pt>
                <c:pt idx="2">
                  <c:v>241.55</c:v>
                </c:pt>
                <c:pt idx="3">
                  <c:v>210.51</c:v>
                </c:pt>
                <c:pt idx="4">
                  <c:v>236.77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483008"/>
        <c:axId val="75485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222.94</c:v>
                </c:pt>
                <c:pt idx="1">
                  <c:v>224.83</c:v>
                </c:pt>
                <c:pt idx="2">
                  <c:v>251.88</c:v>
                </c:pt>
                <c:pt idx="3">
                  <c:v>247.43</c:v>
                </c:pt>
                <c:pt idx="4">
                  <c:v>248.89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483008"/>
        <c:axId val="75485184"/>
      </c:lineChart>
      <c:dateAx>
        <c:axId val="754830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5485184"/>
        <c:crosses val="autoZero"/>
        <c:auto val="1"/>
        <c:lblOffset val="100"/>
        <c:baseTimeUnit val="years"/>
      </c:dateAx>
      <c:valAx>
        <c:axId val="75485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54830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【776.35】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【94.57】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【60.35】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【142.28】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【96.57】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【0.17】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zoomScaleNormal="100" workbookViewId="0">
      <selection activeCell="B8" sqref="B8:H8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40" t="s">
        <v>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</row>
    <row r="3" spans="1:78" ht="9.75" customHeight="1">
      <c r="A3" s="2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</row>
    <row r="4" spans="1:78" ht="9.75" customHeight="1">
      <c r="A4" s="2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1" t="str">
        <f>データ!H6</f>
        <v>山形県　高畠町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42" t="s">
        <v>1</v>
      </c>
      <c r="C7" s="42"/>
      <c r="D7" s="42"/>
      <c r="E7" s="42"/>
      <c r="F7" s="42"/>
      <c r="G7" s="42"/>
      <c r="H7" s="42"/>
      <c r="I7" s="42" t="s">
        <v>2</v>
      </c>
      <c r="J7" s="42"/>
      <c r="K7" s="42"/>
      <c r="L7" s="42"/>
      <c r="M7" s="42"/>
      <c r="N7" s="42"/>
      <c r="O7" s="42"/>
      <c r="P7" s="42" t="s">
        <v>3</v>
      </c>
      <c r="Q7" s="42"/>
      <c r="R7" s="42"/>
      <c r="S7" s="42"/>
      <c r="T7" s="42"/>
      <c r="U7" s="42"/>
      <c r="V7" s="42"/>
      <c r="W7" s="42" t="s">
        <v>4</v>
      </c>
      <c r="X7" s="42"/>
      <c r="Y7" s="42"/>
      <c r="Z7" s="42"/>
      <c r="AA7" s="42"/>
      <c r="AB7" s="42"/>
      <c r="AC7" s="42"/>
      <c r="AD7" s="3"/>
      <c r="AE7" s="3"/>
      <c r="AF7" s="3"/>
      <c r="AG7" s="3"/>
      <c r="AH7" s="3"/>
      <c r="AI7" s="3"/>
      <c r="AJ7" s="3"/>
      <c r="AK7" s="3"/>
      <c r="AL7" s="42" t="s">
        <v>5</v>
      </c>
      <c r="AM7" s="42"/>
      <c r="AN7" s="42"/>
      <c r="AO7" s="42"/>
      <c r="AP7" s="42"/>
      <c r="AQ7" s="42"/>
      <c r="AR7" s="42"/>
      <c r="AS7" s="42"/>
      <c r="AT7" s="42" t="s">
        <v>6</v>
      </c>
      <c r="AU7" s="42"/>
      <c r="AV7" s="42"/>
      <c r="AW7" s="42"/>
      <c r="AX7" s="42"/>
      <c r="AY7" s="42"/>
      <c r="AZ7" s="42"/>
      <c r="BA7" s="42"/>
      <c r="BB7" s="42" t="s">
        <v>7</v>
      </c>
      <c r="BC7" s="42"/>
      <c r="BD7" s="42"/>
      <c r="BE7" s="42"/>
      <c r="BF7" s="42"/>
      <c r="BG7" s="42"/>
      <c r="BH7" s="42"/>
      <c r="BI7" s="42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46" t="str">
        <f>データ!I6</f>
        <v>法非適用</v>
      </c>
      <c r="C8" s="46"/>
      <c r="D8" s="46"/>
      <c r="E8" s="46"/>
      <c r="F8" s="46"/>
      <c r="G8" s="46"/>
      <c r="H8" s="46"/>
      <c r="I8" s="46" t="str">
        <f>データ!J6</f>
        <v>下水道事業</v>
      </c>
      <c r="J8" s="46"/>
      <c r="K8" s="46"/>
      <c r="L8" s="46"/>
      <c r="M8" s="46"/>
      <c r="N8" s="46"/>
      <c r="O8" s="46"/>
      <c r="P8" s="46" t="str">
        <f>データ!K6</f>
        <v>公共下水道</v>
      </c>
      <c r="Q8" s="46"/>
      <c r="R8" s="46"/>
      <c r="S8" s="46"/>
      <c r="T8" s="46"/>
      <c r="U8" s="46"/>
      <c r="V8" s="46"/>
      <c r="W8" s="46" t="str">
        <f>データ!L6</f>
        <v>Cd2</v>
      </c>
      <c r="X8" s="46"/>
      <c r="Y8" s="46"/>
      <c r="Z8" s="46"/>
      <c r="AA8" s="46"/>
      <c r="AB8" s="46"/>
      <c r="AC8" s="46"/>
      <c r="AD8" s="3"/>
      <c r="AE8" s="3"/>
      <c r="AF8" s="3"/>
      <c r="AG8" s="3"/>
      <c r="AH8" s="3"/>
      <c r="AI8" s="3"/>
      <c r="AJ8" s="3"/>
      <c r="AK8" s="3"/>
      <c r="AL8" s="47">
        <f>データ!R6</f>
        <v>24593</v>
      </c>
      <c r="AM8" s="47"/>
      <c r="AN8" s="47"/>
      <c r="AO8" s="47"/>
      <c r="AP8" s="47"/>
      <c r="AQ8" s="47"/>
      <c r="AR8" s="47"/>
      <c r="AS8" s="47"/>
      <c r="AT8" s="43">
        <f>データ!S6</f>
        <v>180.26</v>
      </c>
      <c r="AU8" s="43"/>
      <c r="AV8" s="43"/>
      <c r="AW8" s="43"/>
      <c r="AX8" s="43"/>
      <c r="AY8" s="43"/>
      <c r="AZ8" s="43"/>
      <c r="BA8" s="43"/>
      <c r="BB8" s="43">
        <f>データ!T6</f>
        <v>136.43</v>
      </c>
      <c r="BC8" s="43"/>
      <c r="BD8" s="43"/>
      <c r="BE8" s="43"/>
      <c r="BF8" s="43"/>
      <c r="BG8" s="43"/>
      <c r="BH8" s="43"/>
      <c r="BI8" s="43"/>
      <c r="BJ8" s="3"/>
      <c r="BK8" s="3"/>
      <c r="BL8" s="44" t="s">
        <v>9</v>
      </c>
      <c r="BM8" s="45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42" t="s">
        <v>11</v>
      </c>
      <c r="C9" s="42"/>
      <c r="D9" s="42"/>
      <c r="E9" s="42"/>
      <c r="F9" s="42"/>
      <c r="G9" s="42"/>
      <c r="H9" s="42"/>
      <c r="I9" s="42" t="s">
        <v>12</v>
      </c>
      <c r="J9" s="42"/>
      <c r="K9" s="42"/>
      <c r="L9" s="42"/>
      <c r="M9" s="42"/>
      <c r="N9" s="42"/>
      <c r="O9" s="42"/>
      <c r="P9" s="42" t="s">
        <v>13</v>
      </c>
      <c r="Q9" s="42"/>
      <c r="R9" s="42"/>
      <c r="S9" s="42"/>
      <c r="T9" s="42"/>
      <c r="U9" s="42"/>
      <c r="V9" s="42"/>
      <c r="W9" s="42" t="s">
        <v>14</v>
      </c>
      <c r="X9" s="42"/>
      <c r="Y9" s="42"/>
      <c r="Z9" s="42"/>
      <c r="AA9" s="42"/>
      <c r="AB9" s="42"/>
      <c r="AC9" s="42"/>
      <c r="AD9" s="42" t="s">
        <v>15</v>
      </c>
      <c r="AE9" s="42"/>
      <c r="AF9" s="42"/>
      <c r="AG9" s="42"/>
      <c r="AH9" s="42"/>
      <c r="AI9" s="42"/>
      <c r="AJ9" s="42"/>
      <c r="AK9" s="3"/>
      <c r="AL9" s="42" t="s">
        <v>16</v>
      </c>
      <c r="AM9" s="42"/>
      <c r="AN9" s="42"/>
      <c r="AO9" s="42"/>
      <c r="AP9" s="42"/>
      <c r="AQ9" s="42"/>
      <c r="AR9" s="42"/>
      <c r="AS9" s="42"/>
      <c r="AT9" s="42" t="s">
        <v>17</v>
      </c>
      <c r="AU9" s="42"/>
      <c r="AV9" s="42"/>
      <c r="AW9" s="42"/>
      <c r="AX9" s="42"/>
      <c r="AY9" s="42"/>
      <c r="AZ9" s="42"/>
      <c r="BA9" s="42"/>
      <c r="BB9" s="42" t="s">
        <v>18</v>
      </c>
      <c r="BC9" s="42"/>
      <c r="BD9" s="42"/>
      <c r="BE9" s="42"/>
      <c r="BF9" s="42"/>
      <c r="BG9" s="42"/>
      <c r="BH9" s="42"/>
      <c r="BI9" s="42"/>
      <c r="BJ9" s="3"/>
      <c r="BK9" s="3"/>
      <c r="BL9" s="48" t="s">
        <v>19</v>
      </c>
      <c r="BM9" s="49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43" t="str">
        <f>データ!M6</f>
        <v>-</v>
      </c>
      <c r="C10" s="43"/>
      <c r="D10" s="43"/>
      <c r="E10" s="43"/>
      <c r="F10" s="43"/>
      <c r="G10" s="43"/>
      <c r="H10" s="43"/>
      <c r="I10" s="43" t="str">
        <f>データ!N6</f>
        <v>該当数値なし</v>
      </c>
      <c r="J10" s="43"/>
      <c r="K10" s="43"/>
      <c r="L10" s="43"/>
      <c r="M10" s="43"/>
      <c r="N10" s="43"/>
      <c r="O10" s="43"/>
      <c r="P10" s="43">
        <f>データ!O6</f>
        <v>55.08</v>
      </c>
      <c r="Q10" s="43"/>
      <c r="R10" s="43"/>
      <c r="S10" s="43"/>
      <c r="T10" s="43"/>
      <c r="U10" s="43"/>
      <c r="V10" s="43"/>
      <c r="W10" s="43">
        <f>データ!P6</f>
        <v>81.99</v>
      </c>
      <c r="X10" s="43"/>
      <c r="Y10" s="43"/>
      <c r="Z10" s="43"/>
      <c r="AA10" s="43"/>
      <c r="AB10" s="43"/>
      <c r="AC10" s="43"/>
      <c r="AD10" s="47">
        <f>データ!Q6</f>
        <v>4212</v>
      </c>
      <c r="AE10" s="47"/>
      <c r="AF10" s="47"/>
      <c r="AG10" s="47"/>
      <c r="AH10" s="47"/>
      <c r="AI10" s="47"/>
      <c r="AJ10" s="47"/>
      <c r="AK10" s="2"/>
      <c r="AL10" s="47">
        <f>データ!U6</f>
        <v>13479</v>
      </c>
      <c r="AM10" s="47"/>
      <c r="AN10" s="47"/>
      <c r="AO10" s="47"/>
      <c r="AP10" s="47"/>
      <c r="AQ10" s="47"/>
      <c r="AR10" s="47"/>
      <c r="AS10" s="47"/>
      <c r="AT10" s="43">
        <f>データ!V6</f>
        <v>5.55</v>
      </c>
      <c r="AU10" s="43"/>
      <c r="AV10" s="43"/>
      <c r="AW10" s="43"/>
      <c r="AX10" s="43"/>
      <c r="AY10" s="43"/>
      <c r="AZ10" s="43"/>
      <c r="BA10" s="43"/>
      <c r="BB10" s="43">
        <f>データ!W6</f>
        <v>2428.65</v>
      </c>
      <c r="BC10" s="43"/>
      <c r="BD10" s="43"/>
      <c r="BE10" s="43"/>
      <c r="BF10" s="43"/>
      <c r="BG10" s="43"/>
      <c r="BH10" s="43"/>
      <c r="BI10" s="43"/>
      <c r="BJ10" s="2"/>
      <c r="BK10" s="2"/>
      <c r="BL10" s="50" t="s">
        <v>21</v>
      </c>
      <c r="BM10" s="51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2" t="s">
        <v>23</v>
      </c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</row>
    <row r="14" spans="1:78" ht="13.5" customHeight="1">
      <c r="A14" s="2"/>
      <c r="B14" s="54" t="s">
        <v>24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6"/>
      <c r="BK14" s="2"/>
      <c r="BL14" s="60" t="s">
        <v>25</v>
      </c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2"/>
    </row>
    <row r="15" spans="1:78" ht="13.5" customHeight="1">
      <c r="A15" s="2"/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9"/>
      <c r="BK15" s="2"/>
      <c r="BL15" s="63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6" t="s">
        <v>108</v>
      </c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6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6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6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6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6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6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6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6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6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6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6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6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6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6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6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6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6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8"/>
    </row>
    <row r="34" spans="1:78" ht="13.5" customHeight="1">
      <c r="A34" s="2"/>
      <c r="B34" s="16"/>
      <c r="C34" s="72" t="s">
        <v>26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19"/>
      <c r="R34" s="72" t="s">
        <v>27</v>
      </c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19"/>
      <c r="AG34" s="72" t="s">
        <v>28</v>
      </c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19"/>
      <c r="AV34" s="72" t="s">
        <v>29</v>
      </c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18"/>
      <c r="BK34" s="2"/>
      <c r="BL34" s="66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8"/>
    </row>
    <row r="35" spans="1:78" ht="13.5" customHeight="1">
      <c r="A35" s="2"/>
      <c r="B35" s="16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19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19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19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18"/>
      <c r="BK35" s="2"/>
      <c r="BL35" s="66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6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6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6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6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6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6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6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6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69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70"/>
      <c r="BX44" s="70"/>
      <c r="BY44" s="70"/>
      <c r="BZ44" s="7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0" t="s">
        <v>30</v>
      </c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3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66" t="s">
        <v>110</v>
      </c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66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66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66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66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66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66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66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66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8"/>
    </row>
    <row r="56" spans="1:78" ht="13.5" customHeight="1">
      <c r="A56" s="2"/>
      <c r="B56" s="16"/>
      <c r="C56" s="72" t="s">
        <v>31</v>
      </c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19"/>
      <c r="R56" s="72" t="s">
        <v>32</v>
      </c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9"/>
      <c r="AG56" s="72" t="s">
        <v>33</v>
      </c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19"/>
      <c r="AV56" s="72" t="s">
        <v>34</v>
      </c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18"/>
      <c r="BK56" s="2"/>
      <c r="BL56" s="66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8"/>
    </row>
    <row r="57" spans="1:78" ht="13.5" customHeight="1">
      <c r="A57" s="2"/>
      <c r="B57" s="16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19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9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19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18"/>
      <c r="BK57" s="2"/>
      <c r="BL57" s="66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66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66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8"/>
    </row>
    <row r="60" spans="1:78" ht="13.5" customHeight="1">
      <c r="A60" s="2"/>
      <c r="B60" s="57" t="s">
        <v>35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9"/>
      <c r="BK60" s="2"/>
      <c r="BL60" s="66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8"/>
    </row>
    <row r="61" spans="1:78" ht="13.5" customHeight="1">
      <c r="A61" s="2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9"/>
      <c r="BK61" s="2"/>
      <c r="BL61" s="66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66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69"/>
      <c r="BM63" s="70"/>
      <c r="BN63" s="70"/>
      <c r="BO63" s="70"/>
      <c r="BP63" s="70"/>
      <c r="BQ63" s="70"/>
      <c r="BR63" s="70"/>
      <c r="BS63" s="70"/>
      <c r="BT63" s="70"/>
      <c r="BU63" s="70"/>
      <c r="BV63" s="70"/>
      <c r="BW63" s="70"/>
      <c r="BX63" s="70"/>
      <c r="BY63" s="70"/>
      <c r="BZ63" s="7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0" t="s">
        <v>36</v>
      </c>
      <c r="BM64" s="61"/>
      <c r="BN64" s="61"/>
      <c r="BO64" s="61"/>
      <c r="BP64" s="61"/>
      <c r="BQ64" s="61"/>
      <c r="BR64" s="61"/>
      <c r="BS64" s="61"/>
      <c r="BT64" s="61"/>
      <c r="BU64" s="61"/>
      <c r="BV64" s="61"/>
      <c r="BW64" s="61"/>
      <c r="BX64" s="61"/>
      <c r="BY64" s="61"/>
      <c r="BZ64" s="6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3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6" t="s">
        <v>109</v>
      </c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6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6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6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6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6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6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6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6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6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6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6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6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8"/>
    </row>
    <row r="79" spans="1:78" ht="13.5" customHeight="1">
      <c r="A79" s="2"/>
      <c r="B79" s="16"/>
      <c r="C79" s="72" t="s">
        <v>37</v>
      </c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19"/>
      <c r="V79" s="19"/>
      <c r="W79" s="72" t="s">
        <v>38</v>
      </c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19"/>
      <c r="AP79" s="19"/>
      <c r="AQ79" s="72" t="s">
        <v>39</v>
      </c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17"/>
      <c r="BJ79" s="18"/>
      <c r="BK79" s="2"/>
      <c r="BL79" s="66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8"/>
    </row>
    <row r="80" spans="1:78" ht="13.5" customHeight="1">
      <c r="A80" s="2"/>
      <c r="B80" s="16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19"/>
      <c r="V80" s="19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19"/>
      <c r="AP80" s="19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17"/>
      <c r="BJ80" s="18"/>
      <c r="BK80" s="2"/>
      <c r="BL80" s="66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66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69"/>
      <c r="BM82" s="70"/>
      <c r="BN82" s="70"/>
      <c r="BO82" s="70"/>
      <c r="BP82" s="70"/>
      <c r="BQ82" s="70"/>
      <c r="BR82" s="70"/>
      <c r="BS82" s="70"/>
      <c r="BT82" s="70"/>
      <c r="BU82" s="70"/>
      <c r="BV82" s="70"/>
      <c r="BW82" s="70"/>
      <c r="BX82" s="70"/>
      <c r="BY82" s="70"/>
      <c r="BZ82" s="7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2:BZ4"/>
    <mergeCell ref="B6:AC6"/>
    <mergeCell ref="B7:H7"/>
    <mergeCell ref="I7:O7"/>
    <mergeCell ref="P7:V7"/>
    <mergeCell ref="W7:AC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2014</v>
      </c>
      <c r="C6" s="31">
        <f t="shared" ref="C6:W6" si="3">C7</f>
        <v>63819</v>
      </c>
      <c r="D6" s="31">
        <f t="shared" si="3"/>
        <v>47</v>
      </c>
      <c r="E6" s="31">
        <f t="shared" si="3"/>
        <v>17</v>
      </c>
      <c r="F6" s="31">
        <f t="shared" si="3"/>
        <v>1</v>
      </c>
      <c r="G6" s="31">
        <f t="shared" si="3"/>
        <v>0</v>
      </c>
      <c r="H6" s="31" t="str">
        <f t="shared" si="3"/>
        <v>山形県　高畠町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公共下水道</v>
      </c>
      <c r="L6" s="31" t="str">
        <f t="shared" si="3"/>
        <v>Cd2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55.08</v>
      </c>
      <c r="P6" s="32">
        <f t="shared" si="3"/>
        <v>81.99</v>
      </c>
      <c r="Q6" s="32">
        <f t="shared" si="3"/>
        <v>4212</v>
      </c>
      <c r="R6" s="32">
        <f t="shared" si="3"/>
        <v>24593</v>
      </c>
      <c r="S6" s="32">
        <f t="shared" si="3"/>
        <v>180.26</v>
      </c>
      <c r="T6" s="32">
        <f t="shared" si="3"/>
        <v>136.43</v>
      </c>
      <c r="U6" s="32">
        <f t="shared" si="3"/>
        <v>13479</v>
      </c>
      <c r="V6" s="32">
        <f t="shared" si="3"/>
        <v>5.55</v>
      </c>
      <c r="W6" s="32">
        <f t="shared" si="3"/>
        <v>2428.65</v>
      </c>
      <c r="X6" s="33">
        <f>IF(X7="",NA(),X7)</f>
        <v>75.239999999999995</v>
      </c>
      <c r="Y6" s="33">
        <f t="shared" ref="Y6:AG6" si="4">IF(Y7="",NA(),Y7)</f>
        <v>80.08</v>
      </c>
      <c r="Z6" s="33">
        <f t="shared" si="4"/>
        <v>83.78</v>
      </c>
      <c r="AA6" s="33">
        <f t="shared" si="4"/>
        <v>84.56</v>
      </c>
      <c r="AB6" s="33">
        <f t="shared" si="4"/>
        <v>84.98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1062.93</v>
      </c>
      <c r="BF6" s="33">
        <f t="shared" ref="BF6:BN6" si="7">IF(BF7="",NA(),BF7)</f>
        <v>892.07</v>
      </c>
      <c r="BG6" s="33">
        <f t="shared" si="7"/>
        <v>711.77</v>
      </c>
      <c r="BH6" s="33">
        <f t="shared" si="7"/>
        <v>524.39</v>
      </c>
      <c r="BI6" s="33">
        <f t="shared" si="7"/>
        <v>467.54</v>
      </c>
      <c r="BJ6" s="33">
        <f t="shared" si="7"/>
        <v>1320.98</v>
      </c>
      <c r="BK6" s="33">
        <f t="shared" si="7"/>
        <v>1334.01</v>
      </c>
      <c r="BL6" s="33">
        <f t="shared" si="7"/>
        <v>1309.43</v>
      </c>
      <c r="BM6" s="33">
        <f t="shared" si="7"/>
        <v>1306.92</v>
      </c>
      <c r="BN6" s="33">
        <f t="shared" si="7"/>
        <v>1203.71</v>
      </c>
      <c r="BO6" s="32" t="str">
        <f>IF(BO7="","",IF(BO7="-","【-】","【"&amp;SUBSTITUTE(TEXT(BO7,"#,##0.00"),"-","△")&amp;"】"))</f>
        <v>【776.35】</v>
      </c>
      <c r="BP6" s="33">
        <f>IF(BP7="",NA(),BP7)</f>
        <v>73.05</v>
      </c>
      <c r="BQ6" s="33">
        <f t="shared" ref="BQ6:BY6" si="8">IF(BQ7="",NA(),BQ7)</f>
        <v>79.64</v>
      </c>
      <c r="BR6" s="33">
        <f t="shared" si="8"/>
        <v>85.32</v>
      </c>
      <c r="BS6" s="33">
        <f t="shared" si="8"/>
        <v>99.52</v>
      </c>
      <c r="BT6" s="33">
        <f t="shared" si="8"/>
        <v>90.35</v>
      </c>
      <c r="BU6" s="33">
        <f t="shared" si="8"/>
        <v>68.63</v>
      </c>
      <c r="BV6" s="33">
        <f t="shared" si="8"/>
        <v>67.14</v>
      </c>
      <c r="BW6" s="33">
        <f t="shared" si="8"/>
        <v>67.59</v>
      </c>
      <c r="BX6" s="33">
        <f t="shared" si="8"/>
        <v>68.510000000000005</v>
      </c>
      <c r="BY6" s="33">
        <f t="shared" si="8"/>
        <v>69.739999999999995</v>
      </c>
      <c r="BZ6" s="32" t="str">
        <f>IF(BZ7="","",IF(BZ7="-","【-】","【"&amp;SUBSTITUTE(TEXT(BZ7,"#,##0.00"),"-","△")&amp;"】"))</f>
        <v>【96.57】</v>
      </c>
      <c r="CA6" s="33">
        <f>IF(CA7="",NA(),CA7)</f>
        <v>280.26</v>
      </c>
      <c r="CB6" s="33">
        <f t="shared" ref="CB6:CJ6" si="9">IF(CB7="",NA(),CB7)</f>
        <v>263.32</v>
      </c>
      <c r="CC6" s="33">
        <f t="shared" si="9"/>
        <v>241.55</v>
      </c>
      <c r="CD6" s="33">
        <f t="shared" si="9"/>
        <v>210.51</v>
      </c>
      <c r="CE6" s="33">
        <f t="shared" si="9"/>
        <v>236.77</v>
      </c>
      <c r="CF6" s="33">
        <f t="shared" si="9"/>
        <v>222.94</v>
      </c>
      <c r="CG6" s="33">
        <f t="shared" si="9"/>
        <v>224.83</v>
      </c>
      <c r="CH6" s="33">
        <f t="shared" si="9"/>
        <v>251.88</v>
      </c>
      <c r="CI6" s="33">
        <f t="shared" si="9"/>
        <v>247.43</v>
      </c>
      <c r="CJ6" s="33">
        <f t="shared" si="9"/>
        <v>248.89</v>
      </c>
      <c r="CK6" s="32" t="str">
        <f>IF(CK7="","",IF(CK7="-","【-】","【"&amp;SUBSTITUTE(TEXT(CK7,"#,##0.00"),"-","△")&amp;"】"))</f>
        <v>【142.28】</v>
      </c>
      <c r="CL6" s="33" t="str">
        <f>IF(CL7="",NA(),CL7)</f>
        <v>-</v>
      </c>
      <c r="CM6" s="33" t="str">
        <f t="shared" ref="CM6:CU6" si="10">IF(CM7="",NA(),CM7)</f>
        <v>-</v>
      </c>
      <c r="CN6" s="33" t="str">
        <f t="shared" si="10"/>
        <v>-</v>
      </c>
      <c r="CO6" s="33" t="str">
        <f t="shared" si="10"/>
        <v>-</v>
      </c>
      <c r="CP6" s="33" t="str">
        <f t="shared" si="10"/>
        <v>-</v>
      </c>
      <c r="CQ6" s="33">
        <f t="shared" si="10"/>
        <v>53.07</v>
      </c>
      <c r="CR6" s="33">
        <f t="shared" si="10"/>
        <v>53.79</v>
      </c>
      <c r="CS6" s="33">
        <f t="shared" si="10"/>
        <v>49.29</v>
      </c>
      <c r="CT6" s="33">
        <f t="shared" si="10"/>
        <v>50.32</v>
      </c>
      <c r="CU6" s="33">
        <f t="shared" si="10"/>
        <v>49.89</v>
      </c>
      <c r="CV6" s="32" t="str">
        <f>IF(CV7="","",IF(CV7="-","【-】","【"&amp;SUBSTITUTE(TEXT(CV7,"#,##0.00"),"-","△")&amp;"】"))</f>
        <v>【60.35】</v>
      </c>
      <c r="CW6" s="33">
        <f>IF(CW7="",NA(),CW7)</f>
        <v>91.11</v>
      </c>
      <c r="CX6" s="33">
        <f t="shared" ref="CX6:DF6" si="11">IF(CX7="",NA(),CX7)</f>
        <v>91.65</v>
      </c>
      <c r="CY6" s="33">
        <f t="shared" si="11"/>
        <v>92.41</v>
      </c>
      <c r="CZ6" s="33">
        <f t="shared" si="11"/>
        <v>92.69</v>
      </c>
      <c r="DA6" s="33">
        <f t="shared" si="11"/>
        <v>93.12</v>
      </c>
      <c r="DB6" s="33">
        <f t="shared" si="11"/>
        <v>83.69</v>
      </c>
      <c r="DC6" s="33">
        <f t="shared" si="11"/>
        <v>83.76</v>
      </c>
      <c r="DD6" s="33">
        <f t="shared" si="11"/>
        <v>84.31</v>
      </c>
      <c r="DE6" s="33">
        <f t="shared" si="11"/>
        <v>84.57</v>
      </c>
      <c r="DF6" s="33">
        <f t="shared" si="11"/>
        <v>84.73</v>
      </c>
      <c r="DG6" s="32" t="str">
        <f>IF(DG7="","",IF(DG7="-","【-】","【"&amp;SUBSTITUTE(TEXT(DG7,"#,##0.00"),"-","△")&amp;"】"))</f>
        <v>【94.57】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3">
        <f t="shared" si="14"/>
        <v>0.02</v>
      </c>
      <c r="EJ6" s="33">
        <f t="shared" si="14"/>
        <v>0.01</v>
      </c>
      <c r="EK6" s="33">
        <f t="shared" si="14"/>
        <v>7.0000000000000007E-2</v>
      </c>
      <c r="EL6" s="33">
        <f t="shared" si="14"/>
        <v>0.14000000000000001</v>
      </c>
      <c r="EM6" s="33">
        <f t="shared" si="14"/>
        <v>0.03</v>
      </c>
      <c r="EN6" s="32" t="str">
        <f>IF(EN7="","",IF(EN7="-","【-】","【"&amp;SUBSTITUTE(TEXT(EN7,"#,##0.00"),"-","△")&amp;"】"))</f>
        <v>【0.17】</v>
      </c>
    </row>
    <row r="7" spans="1:144" s="34" customFormat="1">
      <c r="A7" s="26"/>
      <c r="B7" s="35">
        <v>2014</v>
      </c>
      <c r="C7" s="35">
        <v>63819</v>
      </c>
      <c r="D7" s="35">
        <v>47</v>
      </c>
      <c r="E7" s="35">
        <v>17</v>
      </c>
      <c r="F7" s="35">
        <v>1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55.08</v>
      </c>
      <c r="P7" s="36">
        <v>81.99</v>
      </c>
      <c r="Q7" s="36">
        <v>4212</v>
      </c>
      <c r="R7" s="36">
        <v>24593</v>
      </c>
      <c r="S7" s="36">
        <v>180.26</v>
      </c>
      <c r="T7" s="36">
        <v>136.43</v>
      </c>
      <c r="U7" s="36">
        <v>13479</v>
      </c>
      <c r="V7" s="36">
        <v>5.55</v>
      </c>
      <c r="W7" s="36">
        <v>2428.65</v>
      </c>
      <c r="X7" s="36">
        <v>75.239999999999995</v>
      </c>
      <c r="Y7" s="36">
        <v>80.08</v>
      </c>
      <c r="Z7" s="36">
        <v>83.78</v>
      </c>
      <c r="AA7" s="36">
        <v>84.56</v>
      </c>
      <c r="AB7" s="36">
        <v>84.98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1062.93</v>
      </c>
      <c r="BF7" s="36">
        <v>892.07</v>
      </c>
      <c r="BG7" s="36">
        <v>711.77</v>
      </c>
      <c r="BH7" s="36">
        <v>524.39</v>
      </c>
      <c r="BI7" s="36">
        <v>467.54</v>
      </c>
      <c r="BJ7" s="36">
        <v>1320.98</v>
      </c>
      <c r="BK7" s="36">
        <v>1334.01</v>
      </c>
      <c r="BL7" s="36">
        <v>1309.43</v>
      </c>
      <c r="BM7" s="36">
        <v>1306.92</v>
      </c>
      <c r="BN7" s="36">
        <v>1203.71</v>
      </c>
      <c r="BO7" s="36">
        <v>776.35</v>
      </c>
      <c r="BP7" s="36">
        <v>73.05</v>
      </c>
      <c r="BQ7" s="36">
        <v>79.64</v>
      </c>
      <c r="BR7" s="36">
        <v>85.32</v>
      </c>
      <c r="BS7" s="36">
        <v>99.52</v>
      </c>
      <c r="BT7" s="36">
        <v>90.35</v>
      </c>
      <c r="BU7" s="36">
        <v>68.63</v>
      </c>
      <c r="BV7" s="36">
        <v>67.14</v>
      </c>
      <c r="BW7" s="36">
        <v>67.59</v>
      </c>
      <c r="BX7" s="36">
        <v>68.510000000000005</v>
      </c>
      <c r="BY7" s="36">
        <v>69.739999999999995</v>
      </c>
      <c r="BZ7" s="36">
        <v>96.57</v>
      </c>
      <c r="CA7" s="36">
        <v>280.26</v>
      </c>
      <c r="CB7" s="36">
        <v>263.32</v>
      </c>
      <c r="CC7" s="36">
        <v>241.55</v>
      </c>
      <c r="CD7" s="36">
        <v>210.51</v>
      </c>
      <c r="CE7" s="36">
        <v>236.77</v>
      </c>
      <c r="CF7" s="36">
        <v>222.94</v>
      </c>
      <c r="CG7" s="36">
        <v>224.83</v>
      </c>
      <c r="CH7" s="36">
        <v>251.88</v>
      </c>
      <c r="CI7" s="36">
        <v>247.43</v>
      </c>
      <c r="CJ7" s="36">
        <v>248.89</v>
      </c>
      <c r="CK7" s="36">
        <v>142.28</v>
      </c>
      <c r="CL7" s="36" t="s">
        <v>101</v>
      </c>
      <c r="CM7" s="36" t="s">
        <v>101</v>
      </c>
      <c r="CN7" s="36" t="s">
        <v>101</v>
      </c>
      <c r="CO7" s="36" t="s">
        <v>101</v>
      </c>
      <c r="CP7" s="36" t="s">
        <v>101</v>
      </c>
      <c r="CQ7" s="36">
        <v>53.07</v>
      </c>
      <c r="CR7" s="36">
        <v>53.79</v>
      </c>
      <c r="CS7" s="36">
        <v>49.29</v>
      </c>
      <c r="CT7" s="36">
        <v>50.32</v>
      </c>
      <c r="CU7" s="36">
        <v>49.89</v>
      </c>
      <c r="CV7" s="36">
        <v>60.35</v>
      </c>
      <c r="CW7" s="36">
        <v>91.11</v>
      </c>
      <c r="CX7" s="36">
        <v>91.65</v>
      </c>
      <c r="CY7" s="36">
        <v>92.41</v>
      </c>
      <c r="CZ7" s="36">
        <v>92.69</v>
      </c>
      <c r="DA7" s="36">
        <v>93.12</v>
      </c>
      <c r="DB7" s="36">
        <v>83.69</v>
      </c>
      <c r="DC7" s="36">
        <v>83.76</v>
      </c>
      <c r="DD7" s="36">
        <v>84.31</v>
      </c>
      <c r="DE7" s="36">
        <v>84.57</v>
      </c>
      <c r="DF7" s="36">
        <v>84.73</v>
      </c>
      <c r="DG7" s="36">
        <v>94.57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0.02</v>
      </c>
      <c r="EJ7" s="36">
        <v>0.01</v>
      </c>
      <c r="EK7" s="36">
        <v>7.0000000000000007E-2</v>
      </c>
      <c r="EL7" s="36">
        <v>0.14000000000000001</v>
      </c>
      <c r="EM7" s="36">
        <v>0.03</v>
      </c>
      <c r="EN7" s="36">
        <v>0.17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2016-02-12T02:53:05Z</cp:lastPrinted>
  <dcterms:created xsi:type="dcterms:W3CDTF">2016-02-03T08:47:47Z</dcterms:created>
  <dcterms:modified xsi:type="dcterms:W3CDTF">2016-02-12T04:29:35Z</dcterms:modified>
  <cp:category/>
</cp:coreProperties>
</file>