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200.1\a上下水道課\3.下水業務・普及関係\○経営比較分析表\H27決算\"/>
    </mc:Choice>
  </mc:AlternateContent>
  <workbookProtection workbookPassword="8649" lockStructure="1"/>
  <bookViews>
    <workbookView xWindow="0" yWindow="0" windowWidth="20490" windowHeight="777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D10" i="5" l="1"/>
  <c r="C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<sst xmlns="http://schemas.openxmlformats.org/spreadsheetml/2006/main" count="221" uniqueCount="111">
  <si>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</si>
  <si>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</si>
  <si>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</si>
  <si>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</si>
  <si>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</si>
  <si>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</si>
  <si>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</si>
  <si>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</si>
  <si>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</si>
  <si>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</si>
  <si>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</si>
  <si>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</si>
  <si>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</si>
  <si>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</si>
  <si>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</si>
  <si>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</si>
  <si>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</si>
  <si>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</si>
  <si>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</si>
  <si>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</si>
  <si>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</si>
  <si>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</si>
  <si>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</si>
  <si>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</si>
  <si>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</si>
  <si>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</si>
  <si>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</si>
  <si>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</si>
  <si>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</si>
  <si>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</si>
  <si>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</si>
  <si>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</si>
  <si>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</si>
  <si>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</si>
  <si>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</si>
  <si>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</si>
  <si>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</si>
  <si>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</si>
  <si>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</si>
  <si>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</si>
  <si>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</si>
  <si>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</si>
  <si>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</si>
  <si>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</si>
  <si>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</si>
  <si>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</si>
  <si>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</si>
  <si>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</si>
  <si>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</si>
  <si>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</si>
  <si>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</si>
  <si>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</si>
  <si>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</si>
  <si>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</si>
  <si>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</si>
  <si>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</si>
  <si>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</si>
  <si>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</si>
  <si>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</si>
  <si>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</si>
  <si>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</si>
  <si>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</si>
  <si>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</si>
  <si>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</si>
  <si>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</si>
  <si>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</si>
  <si>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</si>
  <si>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</si>
  <si>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</si>
  <si>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</si>
  <si>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</si>
  <si>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</si>
  <si>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</si>
  <si>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</si>
  <si>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</si>
  <si>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</si>
  <si>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</si>
  <si>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</si>
  <si>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</si>
  <si>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</si>
  <si>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</si>
  <si>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</si>
  <si>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</si>
  <si>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</si>
  <si>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</si>
  <si>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</si>
  <si>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</si>
  <si>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</si>
  <si>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</si>
  <si>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</si>
  <si>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</si>
  <si>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</si>
  <si>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</si>
  <si>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</si>
  <si>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</si>
  <si>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</si>
  <si>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新庄市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</si>
  <si>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</si>
  <si>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</si>
  <si>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</si>
  <si>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</si>
  <si>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</si>
  <si>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</si>
  <si>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</si>
  <si>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</si>
  <si>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</si>
  <si>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</si>
  <si>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</si>
  <si>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汚水処理原価が低く経費回収率は高くなっいているが、収入不足分は繰入れにより賄われており一般会計に依存せざるを得ない経営状況にある。企業債償還金全額、維持管理費の一部を繰入れしている。
 水洗化率は類似団体平均と同等であるが、処理区域内人口の減少により水洗化人口も減少している。世帯増加も見込めず、既に整備事業は終了しているため新規接続はほとんどなく、水洗化率の向上は困難な状況にある。
　また、施設利用率は平均値より高く良好と言えるが、人口減少により利用率は低下すると考えられる。
　整備事業が完了しているため企業債残高は減少している。</t>
    <rPh sb="27" eb="29">
      <t>シュウニュウ</t>
    </rPh>
    <rPh sb="29" eb="32">
      <t>フソクブン</t>
    </rPh>
    <rPh sb="33" eb="35">
      <t>クリイ</t>
    </rPh>
    <rPh sb="39" eb="40">
      <t>マカナ</t>
    </rPh>
    <rPh sb="45" eb="47">
      <t>イッパン</t>
    </rPh>
    <rPh sb="47" eb="49">
      <t>カイケイ</t>
    </rPh>
    <rPh sb="67" eb="69">
      <t>キギョウ</t>
    </rPh>
    <rPh sb="69" eb="70">
      <t>サイ</t>
    </rPh>
    <rPh sb="70" eb="73">
      <t>ショウカンキン</t>
    </rPh>
    <rPh sb="73" eb="75">
      <t>ゼンガク</t>
    </rPh>
    <rPh sb="76" eb="78">
      <t>イジ</t>
    </rPh>
    <rPh sb="78" eb="80">
      <t>カンリ</t>
    </rPh>
    <rPh sb="80" eb="81">
      <t>ヒ</t>
    </rPh>
    <rPh sb="82" eb="84">
      <t>イチブ</t>
    </rPh>
    <rPh sb="95" eb="98">
      <t>スイセンカ</t>
    </rPh>
    <rPh sb="98" eb="99">
      <t>リツ</t>
    </rPh>
    <rPh sb="100" eb="102">
      <t>ルイジ</t>
    </rPh>
    <rPh sb="102" eb="104">
      <t>ダンタイ</t>
    </rPh>
    <rPh sb="104" eb="106">
      <t>ヘイキン</t>
    </rPh>
    <rPh sb="107" eb="109">
      <t>ドウトウ</t>
    </rPh>
    <rPh sb="127" eb="130">
      <t>スイセンカ</t>
    </rPh>
    <rPh sb="130" eb="132">
      <t>ジンコウ</t>
    </rPh>
    <rPh sb="133" eb="135">
      <t>ゲンショウ</t>
    </rPh>
    <rPh sb="140" eb="142">
      <t>セタイ</t>
    </rPh>
    <rPh sb="142" eb="144">
      <t>ゾウカ</t>
    </rPh>
    <rPh sb="145" eb="147">
      <t>ミコ</t>
    </rPh>
    <rPh sb="165" eb="167">
      <t>シンキ</t>
    </rPh>
    <rPh sb="167" eb="169">
      <t>セツゾク</t>
    </rPh>
    <rPh sb="177" eb="180">
      <t>スイセンカ</t>
    </rPh>
    <rPh sb="180" eb="181">
      <t>リツ</t>
    </rPh>
    <rPh sb="182" eb="184">
      <t>コウジョウ</t>
    </rPh>
    <rPh sb="185" eb="187">
      <t>コンナン</t>
    </rPh>
    <rPh sb="188" eb="190">
      <t>ジョウキョウ</t>
    </rPh>
    <rPh sb="199" eb="201">
      <t>シセツ</t>
    </rPh>
    <rPh sb="201" eb="203">
      <t>リヨウ</t>
    </rPh>
    <rPh sb="203" eb="204">
      <t>リツ</t>
    </rPh>
    <rPh sb="205" eb="208">
      <t>ヘイキンチ</t>
    </rPh>
    <rPh sb="210" eb="211">
      <t>タカ</t>
    </rPh>
    <rPh sb="212" eb="214">
      <t>リョウコウ</t>
    </rPh>
    <rPh sb="215" eb="216">
      <t>イ</t>
    </rPh>
    <rPh sb="220" eb="222">
      <t>ジンコウ</t>
    </rPh>
    <rPh sb="222" eb="224">
      <t>ゲンショウ</t>
    </rPh>
    <rPh sb="227" eb="230">
      <t>リヨウリツ</t>
    </rPh>
    <rPh sb="231" eb="233">
      <t>テイカ</t>
    </rPh>
    <rPh sb="236" eb="237">
      <t>カンガ</t>
    </rPh>
    <phoneticPr fontId="4"/>
  </si>
  <si>
    <t xml:space="preserve">  経年により維持管理費が増加傾向にあるため、効率化を図り持続可能な施設とするため改修等が必要である。更新計画等により管理を行う必要があるが、耐用年数まで至っていないこと、財源確保が困難であるため緊急性のある修繕のみを行っている。</t>
    <rPh sb="98" eb="100">
      <t>キンキュウ</t>
    </rPh>
    <phoneticPr fontId="4"/>
  </si>
  <si>
    <t>　今後も一般会計からの繰入れにより経営を維持することになるが、使用料の確保、経費削減に努めなければならない。 
　施設の老朽化に伴う維持管理の増加、人口減少による使用料収入の減収等が見込まれることから、料金体系の見直しを将来的に検討する必要がある。
　また、公共下水道への統合などを検討しながら、効率的で安定した維持管理を図る必要がある。</t>
    <rPh sb="1" eb="3">
      <t>コンゴ</t>
    </rPh>
    <rPh sb="4" eb="6">
      <t>イッパン</t>
    </rPh>
    <rPh sb="6" eb="8">
      <t>カイケイ</t>
    </rPh>
    <rPh sb="11" eb="13">
      <t>クリイ</t>
    </rPh>
    <rPh sb="17" eb="19">
      <t>ケイエイ</t>
    </rPh>
    <rPh sb="20" eb="22">
      <t>イジ</t>
    </rPh>
    <rPh sb="31" eb="34">
      <t>シヨウリョウ</t>
    </rPh>
    <rPh sb="35" eb="37">
      <t>カクホ</t>
    </rPh>
    <rPh sb="38" eb="40">
      <t>ケイヒ</t>
    </rPh>
    <rPh sb="40" eb="42">
      <t>サクゲン</t>
    </rPh>
    <rPh sb="43" eb="44">
      <t>ツト</t>
    </rPh>
    <rPh sb="101" eb="103">
      <t>リョウキン</t>
    </rPh>
    <rPh sb="103" eb="105">
      <t>タイケイ</t>
    </rPh>
    <rPh sb="106" eb="108">
      <t>ミナオ</t>
    </rPh>
    <rPh sb="110" eb="112">
      <t>ショウライ</t>
    </rPh>
    <rPh sb="112" eb="113">
      <t>テキ</t>
    </rPh>
    <rPh sb="114" eb="116">
      <t>ケントウ</t>
    </rPh>
    <rPh sb="118" eb="12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</si>
</sst>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6937480"/>
        <c:axId val="346935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346937480"/>
        <c:axId val="346935128"/>
      </c:lineChart>
      <c:dateAx>
        <c:axId val="346937480"/>
        <c:scaling>
          <c:orientation val="minMax"/>
        </c:scaling>
        <c:delete val="1"/>
        <c:axPos val="b"/>
        <c:numFmt formatCode="ge" sourceLinked="1"/>
        <c:majorTickMark val="none"/>
        <c:minorTickMark val="none"/>
        <c:tickLblPos val="none"/>
        <c:crossAx val="346935128"/>
        <c:crosses val="autoZero"/>
        <c:auto val="1"/>
        <c:lblOffset val="100"/>
        <c:baseTimeUnit val="years"/>
      </c:dateAx>
      <c:valAx>
        <c:axId val="346935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93748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67.989999999999995</c:v>
                </c:pt>
                <c:pt idx="1">
                  <c:v>67.989999999999995</c:v>
                </c:pt>
                <c:pt idx="2">
                  <c:v>67.989999999999995</c:v>
                </c:pt>
                <c:pt idx="3">
                  <c:v>67.989999999999995</c:v>
                </c:pt>
                <c:pt idx="4">
                  <c:v>67.989999999999995</c:v>
                </c:pt>
              </c:numCache>
            </c:numRef>
          </c:val>
        </c:ser>
        <c:dLbls>
          <c:showLegendKey val="0"/>
          <c:showVal val="0"/>
          <c:showCatName val="0"/>
          <c:showSerName val="0"/>
          <c:showPercent val="0"/>
          <c:showBubbleSize val="0"/>
        </c:dLbls>
        <c:gapWidth val="150"/>
        <c:axId val="346934344"/>
        <c:axId val="407469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346934344"/>
        <c:axId val="407469320"/>
      </c:lineChart>
      <c:dateAx>
        <c:axId val="346934344"/>
        <c:scaling>
          <c:orientation val="minMax"/>
        </c:scaling>
        <c:delete val="1"/>
        <c:axPos val="b"/>
        <c:numFmt formatCode="ge" sourceLinked="1"/>
        <c:majorTickMark val="none"/>
        <c:minorTickMark val="none"/>
        <c:tickLblPos val="none"/>
        <c:crossAx val="407469320"/>
        <c:crosses val="autoZero"/>
        <c:auto val="1"/>
        <c:lblOffset val="100"/>
        <c:baseTimeUnit val="years"/>
      </c:dateAx>
      <c:valAx>
        <c:axId val="407469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934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83.45</c:v>
                </c:pt>
                <c:pt idx="1">
                  <c:v>83.91</c:v>
                </c:pt>
                <c:pt idx="2">
                  <c:v>84.85</c:v>
                </c:pt>
                <c:pt idx="3">
                  <c:v>84.3</c:v>
                </c:pt>
                <c:pt idx="4">
                  <c:v>84.83</c:v>
                </c:pt>
              </c:numCache>
            </c:numRef>
          </c:val>
        </c:ser>
        <c:dLbls>
          <c:showLegendKey val="0"/>
          <c:showVal val="0"/>
          <c:showCatName val="0"/>
          <c:showSerName val="0"/>
          <c:showPercent val="0"/>
          <c:showBubbleSize val="0"/>
        </c:dLbls>
        <c:gapWidth val="150"/>
        <c:axId val="408009264"/>
        <c:axId val="408008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408009264"/>
        <c:axId val="408008872"/>
      </c:lineChart>
      <c:dateAx>
        <c:axId val="408009264"/>
        <c:scaling>
          <c:orientation val="minMax"/>
        </c:scaling>
        <c:delete val="1"/>
        <c:axPos val="b"/>
        <c:numFmt formatCode="ge" sourceLinked="1"/>
        <c:majorTickMark val="none"/>
        <c:minorTickMark val="none"/>
        <c:tickLblPos val="none"/>
        <c:crossAx val="408008872"/>
        <c:crosses val="autoZero"/>
        <c:auto val="1"/>
        <c:lblOffset val="100"/>
        <c:baseTimeUnit val="years"/>
      </c:dateAx>
      <c:valAx>
        <c:axId val="408008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800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98.04</c:v>
                </c:pt>
                <c:pt idx="1">
                  <c:v>99.1</c:v>
                </c:pt>
                <c:pt idx="2">
                  <c:v>98.99</c:v>
                </c:pt>
                <c:pt idx="3">
                  <c:v>98.95</c:v>
                </c:pt>
                <c:pt idx="4">
                  <c:v>99.08</c:v>
                </c:pt>
              </c:numCache>
            </c:numRef>
          </c:val>
        </c:ser>
        <c:dLbls>
          <c:showLegendKey val="0"/>
          <c:showVal val="0"/>
          <c:showCatName val="0"/>
          <c:showSerName val="0"/>
          <c:showPercent val="0"/>
          <c:showBubbleSize val="0"/>
        </c:dLbls>
        <c:gapWidth val="150"/>
        <c:axId val="346936696"/>
        <c:axId val="34693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936696"/>
        <c:axId val="346937088"/>
      </c:lineChart>
      <c:dateAx>
        <c:axId val="346936696"/>
        <c:scaling>
          <c:orientation val="minMax"/>
        </c:scaling>
        <c:delete val="1"/>
        <c:axPos val="b"/>
        <c:numFmt formatCode="ge" sourceLinked="1"/>
        <c:majorTickMark val="none"/>
        <c:minorTickMark val="none"/>
        <c:tickLblPos val="none"/>
        <c:crossAx val="346937088"/>
        <c:crosses val="autoZero"/>
        <c:auto val="1"/>
        <c:lblOffset val="100"/>
        <c:baseTimeUnit val="years"/>
      </c:dateAx>
      <c:valAx>
        <c:axId val="34693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936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933952"/>
        <c:axId val="34693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933952"/>
        <c:axId val="346939440"/>
      </c:lineChart>
      <c:dateAx>
        <c:axId val="346933952"/>
        <c:scaling>
          <c:orientation val="minMax"/>
        </c:scaling>
        <c:delete val="1"/>
        <c:axPos val="b"/>
        <c:numFmt formatCode="ge" sourceLinked="1"/>
        <c:majorTickMark val="none"/>
        <c:minorTickMark val="none"/>
        <c:tickLblPos val="none"/>
        <c:crossAx val="346939440"/>
        <c:crosses val="autoZero"/>
        <c:auto val="1"/>
        <c:lblOffset val="100"/>
        <c:baseTimeUnit val="years"/>
      </c:dateAx>
      <c:valAx>
        <c:axId val="34693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93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933560"/>
        <c:axId val="34693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933560"/>
        <c:axId val="346934736"/>
      </c:lineChart>
      <c:dateAx>
        <c:axId val="346933560"/>
        <c:scaling>
          <c:orientation val="minMax"/>
        </c:scaling>
        <c:delete val="1"/>
        <c:axPos val="b"/>
        <c:numFmt formatCode="ge" sourceLinked="1"/>
        <c:majorTickMark val="none"/>
        <c:minorTickMark val="none"/>
        <c:tickLblPos val="none"/>
        <c:crossAx val="346934736"/>
        <c:crosses val="autoZero"/>
        <c:auto val="1"/>
        <c:lblOffset val="100"/>
        <c:baseTimeUnit val="years"/>
      </c:dateAx>
      <c:valAx>
        <c:axId val="34693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933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07466968"/>
        <c:axId val="40747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07466968"/>
        <c:axId val="407471280"/>
      </c:lineChart>
      <c:dateAx>
        <c:axId val="407466968"/>
        <c:scaling>
          <c:orientation val="minMax"/>
        </c:scaling>
        <c:delete val="1"/>
        <c:axPos val="b"/>
        <c:numFmt formatCode="ge" sourceLinked="1"/>
        <c:majorTickMark val="none"/>
        <c:minorTickMark val="none"/>
        <c:tickLblPos val="none"/>
        <c:crossAx val="407471280"/>
        <c:crosses val="autoZero"/>
        <c:auto val="1"/>
        <c:lblOffset val="100"/>
        <c:baseTimeUnit val="years"/>
      </c:dateAx>
      <c:valAx>
        <c:axId val="40747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466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07470496"/>
        <c:axId val="407470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07470496"/>
        <c:axId val="407470888"/>
      </c:lineChart>
      <c:dateAx>
        <c:axId val="407470496"/>
        <c:scaling>
          <c:orientation val="minMax"/>
        </c:scaling>
        <c:delete val="1"/>
        <c:axPos val="b"/>
        <c:numFmt formatCode="ge" sourceLinked="1"/>
        <c:majorTickMark val="none"/>
        <c:minorTickMark val="none"/>
        <c:tickLblPos val="none"/>
        <c:crossAx val="407470888"/>
        <c:crosses val="autoZero"/>
        <c:auto val="1"/>
        <c:lblOffset val="100"/>
        <c:baseTimeUnit val="years"/>
      </c:dateAx>
      <c:valAx>
        <c:axId val="407470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47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698.96</c:v>
                </c:pt>
                <c:pt idx="1">
                  <c:v>203.06</c:v>
                </c:pt>
                <c:pt idx="2">
                  <c:v>449.82</c:v>
                </c:pt>
                <c:pt idx="3">
                  <c:v>212.82</c:v>
                </c:pt>
                <c:pt idx="4">
                  <c:v>359.36</c:v>
                </c:pt>
              </c:numCache>
            </c:numRef>
          </c:val>
        </c:ser>
        <c:dLbls>
          <c:showLegendKey val="0"/>
          <c:showVal val="0"/>
          <c:showCatName val="0"/>
          <c:showSerName val="0"/>
          <c:showPercent val="0"/>
          <c:showBubbleSize val="0"/>
        </c:dLbls>
        <c:gapWidth val="150"/>
        <c:axId val="407472456"/>
        <c:axId val="407468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407472456"/>
        <c:axId val="407468928"/>
      </c:lineChart>
      <c:dateAx>
        <c:axId val="407472456"/>
        <c:scaling>
          <c:orientation val="minMax"/>
        </c:scaling>
        <c:delete val="1"/>
        <c:axPos val="b"/>
        <c:numFmt formatCode="ge" sourceLinked="1"/>
        <c:majorTickMark val="none"/>
        <c:minorTickMark val="none"/>
        <c:tickLblPos val="none"/>
        <c:crossAx val="407468928"/>
        <c:crosses val="autoZero"/>
        <c:auto val="1"/>
        <c:lblOffset val="100"/>
        <c:baseTimeUnit val="years"/>
      </c:dateAx>
      <c:valAx>
        <c:axId val="40746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472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60.71</c:v>
                </c:pt>
                <c:pt idx="1">
                  <c:v>65.83</c:v>
                </c:pt>
                <c:pt idx="2">
                  <c:v>55.96</c:v>
                </c:pt>
                <c:pt idx="3">
                  <c:v>57.68</c:v>
                </c:pt>
                <c:pt idx="4">
                  <c:v>54.53</c:v>
                </c:pt>
              </c:numCache>
            </c:numRef>
          </c:val>
        </c:ser>
        <c:dLbls>
          <c:showLegendKey val="0"/>
          <c:showVal val="0"/>
          <c:showCatName val="0"/>
          <c:showSerName val="0"/>
          <c:showPercent val="0"/>
          <c:showBubbleSize val="0"/>
        </c:dLbls>
        <c:gapWidth val="150"/>
        <c:axId val="407467360"/>
        <c:axId val="40747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407467360"/>
        <c:axId val="407473632"/>
      </c:lineChart>
      <c:dateAx>
        <c:axId val="407467360"/>
        <c:scaling>
          <c:orientation val="minMax"/>
        </c:scaling>
        <c:delete val="1"/>
        <c:axPos val="b"/>
        <c:numFmt formatCode="ge" sourceLinked="1"/>
        <c:majorTickMark val="none"/>
        <c:minorTickMark val="none"/>
        <c:tickLblPos val="none"/>
        <c:crossAx val="407473632"/>
        <c:crosses val="autoZero"/>
        <c:auto val="1"/>
        <c:lblOffset val="100"/>
        <c:baseTimeUnit val="years"/>
      </c:dateAx>
      <c:valAx>
        <c:axId val="40747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46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159.81</c:v>
                </c:pt>
                <c:pt idx="1">
                  <c:v>149.19</c:v>
                </c:pt>
                <c:pt idx="2">
                  <c:v>167.73</c:v>
                </c:pt>
                <c:pt idx="3">
                  <c:v>170.94</c:v>
                </c:pt>
                <c:pt idx="4">
                  <c:v>171.38</c:v>
                </c:pt>
              </c:numCache>
            </c:numRef>
          </c:val>
        </c:ser>
        <c:dLbls>
          <c:showLegendKey val="0"/>
          <c:showVal val="0"/>
          <c:showCatName val="0"/>
          <c:showSerName val="0"/>
          <c:showPercent val="0"/>
          <c:showBubbleSize val="0"/>
        </c:dLbls>
        <c:gapWidth val="150"/>
        <c:axId val="407468144"/>
        <c:axId val="34693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407468144"/>
        <c:axId val="346936304"/>
      </c:lineChart>
      <c:dateAx>
        <c:axId val="407468144"/>
        <c:scaling>
          <c:orientation val="minMax"/>
        </c:scaling>
        <c:delete val="1"/>
        <c:axPos val="b"/>
        <c:numFmt formatCode="ge" sourceLinked="1"/>
        <c:majorTickMark val="none"/>
        <c:minorTickMark val="none"/>
        <c:tickLblPos val="none"/>
        <c:crossAx val="346936304"/>
        <c:crosses val="autoZero"/>
        <c:auto val="1"/>
        <c:lblOffset val="100"/>
        <c:baseTimeUnit val="years"/>
      </c:dateAx>
      <c:valAx>
        <c:axId val="34693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46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58" zoomScale="95" zoomScaleNormal="95"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新庄市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37204</v>
      </c>
      <c r="AM8" s="64"/>
      <c r="AN8" s="64"/>
      <c r="AO8" s="64"/>
      <c r="AP8" s="64"/>
      <c r="AQ8" s="64"/>
      <c r="AR8" s="64"/>
      <c r="AS8" s="64"/>
      <c r="AT8" s="63">
        <f>データ!S6</f>
        <v>222.85</v>
      </c>
      <c r="AU8" s="63"/>
      <c r="AV8" s="63"/>
      <c r="AW8" s="63"/>
      <c r="AX8" s="63"/>
      <c r="AY8" s="63"/>
      <c r="AZ8" s="63"/>
      <c r="BA8" s="63"/>
      <c r="BB8" s="63">
        <f>データ!T6</f>
        <v>166.95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6.26</v>
      </c>
      <c r="Q10" s="63"/>
      <c r="R10" s="63"/>
      <c r="S10" s="63"/>
      <c r="T10" s="63"/>
      <c r="U10" s="63"/>
      <c r="V10" s="63"/>
      <c r="W10" s="63">
        <f>データ!P6</f>
        <v>81.16</v>
      </c>
      <c r="X10" s="63"/>
      <c r="Y10" s="63"/>
      <c r="Z10" s="63"/>
      <c r="AA10" s="63"/>
      <c r="AB10" s="63"/>
      <c r="AC10" s="63"/>
      <c r="AD10" s="64">
        <f>データ!Q6</f>
        <v>2916</v>
      </c>
      <c r="AE10" s="64"/>
      <c r="AF10" s="64"/>
      <c r="AG10" s="64"/>
      <c r="AH10" s="64"/>
      <c r="AI10" s="64"/>
      <c r="AJ10" s="64"/>
      <c r="AK10" s="2"/>
      <c r="AL10" s="64">
        <f>データ!U6</f>
        <v>2307</v>
      </c>
      <c r="AM10" s="64"/>
      <c r="AN10" s="64"/>
      <c r="AO10" s="64"/>
      <c r="AP10" s="64"/>
      <c r="AQ10" s="64"/>
      <c r="AR10" s="64"/>
      <c r="AS10" s="64"/>
      <c r="AT10" s="63">
        <f>データ!V6</f>
        <v>3.44</v>
      </c>
      <c r="AU10" s="63"/>
      <c r="AV10" s="63"/>
      <c r="AW10" s="63"/>
      <c r="AX10" s="63"/>
      <c r="AY10" s="63"/>
      <c r="AZ10" s="63"/>
      <c r="BA10" s="63"/>
      <c r="BB10" s="63">
        <f>データ!W6</f>
        <v>670.64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62057</v>
      </c>
      <c r="D6" s="31">
        <f t="shared" si="3"/>
        <v>47</v>
      </c>
      <c r="E6" s="31">
        <f t="shared" si="3"/>
        <v>17</v>
      </c>
      <c r="F6" s="31">
        <f t="shared" si="3"/>
        <v>5</v>
      </c>
      <c r="G6" s="31">
        <f t="shared" si="3"/>
        <v>0</v>
      </c>
      <c r="H6" s="31" t="str">
        <f t="shared" si="3"/>
        <v>山形県　新庄市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6.26</v>
      </c>
      <c r="P6" s="32">
        <f t="shared" si="3"/>
        <v>81.16</v>
      </c>
      <c r="Q6" s="32">
        <f t="shared" si="3"/>
        <v>2916</v>
      </c>
      <c r="R6" s="32">
        <f t="shared" si="3"/>
        <v>37204</v>
      </c>
      <c r="S6" s="32">
        <f t="shared" si="3"/>
        <v>222.85</v>
      </c>
      <c r="T6" s="32">
        <f t="shared" si="3"/>
        <v>166.95</v>
      </c>
      <c r="U6" s="32">
        <f t="shared" si="3"/>
        <v>2307</v>
      </c>
      <c r="V6" s="32">
        <f t="shared" si="3"/>
        <v>3.44</v>
      </c>
      <c r="W6" s="32">
        <f t="shared" si="3"/>
        <v>670.64</v>
      </c>
      <c r="X6" s="33">
        <f>IF(X7="",NA(),X7)</f>
        <v>98.04</v>
      </c>
      <c r="Y6" s="33">
        <f t="shared" ref="Y6:AG6" si="4">IF(Y7="",NA(),Y7)</f>
        <v>99.1</v>
      </c>
      <c r="Z6" s="33">
        <f t="shared" si="4"/>
        <v>98.99</v>
      </c>
      <c r="AA6" s="33">
        <f t="shared" si="4"/>
        <v>98.95</v>
      </c>
      <c r="AB6" s="33">
        <f t="shared" si="4"/>
        <v>99.08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698.96</v>
      </c>
      <c r="BF6" s="33">
        <f t="shared" ref="BF6:BN6" si="7">IF(BF7="",NA(),BF7)</f>
        <v>203.06</v>
      </c>
      <c r="BG6" s="33">
        <f t="shared" si="7"/>
        <v>449.82</v>
      </c>
      <c r="BH6" s="33">
        <f t="shared" si="7"/>
        <v>212.82</v>
      </c>
      <c r="BI6" s="33">
        <f t="shared" si="7"/>
        <v>359.36</v>
      </c>
      <c r="BJ6" s="33">
        <f t="shared" si="7"/>
        <v>1239.2</v>
      </c>
      <c r="BK6" s="33">
        <f t="shared" si="7"/>
        <v>1197.82</v>
      </c>
      <c r="BL6" s="33">
        <f t="shared" si="7"/>
        <v>1126.77</v>
      </c>
      <c r="BM6" s="33">
        <f t="shared" si="7"/>
        <v>1044.8</v>
      </c>
      <c r="BN6" s="33">
        <f t="shared" si="7"/>
        <v>1081.8</v>
      </c>
      <c r="BO6" s="32" t="str">
        <f>IF(BO7="","",IF(BO7="-","【-】","【"&amp;SUBSTITUTE(TEXT(BO7,"#,##0.00"),"-","△")&amp;"】"))</f>
        <v>【1,015.77】</v>
      </c>
      <c r="BP6" s="33">
        <f>IF(BP7="",NA(),BP7)</f>
        <v>60.71</v>
      </c>
      <c r="BQ6" s="33">
        <f t="shared" ref="BQ6:BY6" si="8">IF(BQ7="",NA(),BQ7)</f>
        <v>65.83</v>
      </c>
      <c r="BR6" s="33">
        <f t="shared" si="8"/>
        <v>55.96</v>
      </c>
      <c r="BS6" s="33">
        <f t="shared" si="8"/>
        <v>57.68</v>
      </c>
      <c r="BT6" s="33">
        <f t="shared" si="8"/>
        <v>54.53</v>
      </c>
      <c r="BU6" s="33">
        <f t="shared" si="8"/>
        <v>51.56</v>
      </c>
      <c r="BV6" s="33">
        <f t="shared" si="8"/>
        <v>51.03</v>
      </c>
      <c r="BW6" s="33">
        <f t="shared" si="8"/>
        <v>50.9</v>
      </c>
      <c r="BX6" s="33">
        <f t="shared" si="8"/>
        <v>50.82</v>
      </c>
      <c r="BY6" s="33">
        <f t="shared" si="8"/>
        <v>52.19</v>
      </c>
      <c r="BZ6" s="32" t="str">
        <f>IF(BZ7="","",IF(BZ7="-","【-】","【"&amp;SUBSTITUTE(TEXT(BZ7,"#,##0.00"),"-","△")&amp;"】"))</f>
        <v>【52.78】</v>
      </c>
      <c r="CA6" s="33">
        <f>IF(CA7="",NA(),CA7)</f>
        <v>159.81</v>
      </c>
      <c r="CB6" s="33">
        <f t="shared" ref="CB6:CJ6" si="9">IF(CB7="",NA(),CB7)</f>
        <v>149.19</v>
      </c>
      <c r="CC6" s="33">
        <f t="shared" si="9"/>
        <v>167.73</v>
      </c>
      <c r="CD6" s="33">
        <f t="shared" si="9"/>
        <v>170.94</v>
      </c>
      <c r="CE6" s="33">
        <f t="shared" si="9"/>
        <v>171.38</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67.989999999999995</v>
      </c>
      <c r="CM6" s="33">
        <f t="shared" ref="CM6:CU6" si="10">IF(CM7="",NA(),CM7)</f>
        <v>67.989999999999995</v>
      </c>
      <c r="CN6" s="33">
        <f t="shared" si="10"/>
        <v>67.989999999999995</v>
      </c>
      <c r="CO6" s="33">
        <f t="shared" si="10"/>
        <v>67.989999999999995</v>
      </c>
      <c r="CP6" s="33">
        <f t="shared" si="10"/>
        <v>67.989999999999995</v>
      </c>
      <c r="CQ6" s="33">
        <f t="shared" si="10"/>
        <v>55.2</v>
      </c>
      <c r="CR6" s="33">
        <f t="shared" si="10"/>
        <v>54.74</v>
      </c>
      <c r="CS6" s="33">
        <f t="shared" si="10"/>
        <v>53.78</v>
      </c>
      <c r="CT6" s="33">
        <f t="shared" si="10"/>
        <v>53.24</v>
      </c>
      <c r="CU6" s="33">
        <f t="shared" si="10"/>
        <v>52.31</v>
      </c>
      <c r="CV6" s="32" t="str">
        <f>IF(CV7="","",IF(CV7="-","【-】","【"&amp;SUBSTITUTE(TEXT(CV7,"#,##0.00"),"-","△")&amp;"】"))</f>
        <v>【52.74】</v>
      </c>
      <c r="CW6" s="33">
        <f>IF(CW7="",NA(),CW7)</f>
        <v>83.45</v>
      </c>
      <c r="CX6" s="33">
        <f t="shared" ref="CX6:DF6" si="11">IF(CX7="",NA(),CX7)</f>
        <v>83.91</v>
      </c>
      <c r="CY6" s="33">
        <f t="shared" si="11"/>
        <v>84.85</v>
      </c>
      <c r="CZ6" s="33">
        <f t="shared" si="11"/>
        <v>84.3</v>
      </c>
      <c r="DA6" s="33">
        <f t="shared" si="11"/>
        <v>84.83</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62057</v>
      </c>
      <c r="D7" s="35">
        <v>47</v>
      </c>
      <c r="E7" s="35">
        <v>17</v>
      </c>
      <c r="F7" s="35">
        <v>5</v>
      </c>
      <c r="G7" s="35">
        <v>0</v>
      </c>
      <c r="H7" s="35" t="s">
        <v>96</v>
      </c>
      <c r="I7" s="35" t="s">
        <v>97</v>
      </c>
      <c r="J7" s="35" t="s">
        <v>98</v>
      </c>
      <c r="K7" s="35" t="s">
        <v>99</v>
      </c>
      <c r="L7" s="35" t="s">
        <v>100</v>
      </c>
      <c r="M7" s="36" t="s">
        <v>101</v>
      </c>
      <c r="N7" s="36" t="s">
        <v>102</v>
      </c>
      <c r="O7" s="36">
        <v>6.26</v>
      </c>
      <c r="P7" s="36">
        <v>81.16</v>
      </c>
      <c r="Q7" s="36">
        <v>2916</v>
      </c>
      <c r="R7" s="36">
        <v>37204</v>
      </c>
      <c r="S7" s="36">
        <v>222.85</v>
      </c>
      <c r="T7" s="36">
        <v>166.95</v>
      </c>
      <c r="U7" s="36">
        <v>2307</v>
      </c>
      <c r="V7" s="36">
        <v>3.44</v>
      </c>
      <c r="W7" s="36">
        <v>670.64</v>
      </c>
      <c r="X7" s="36">
        <v>98.04</v>
      </c>
      <c r="Y7" s="36">
        <v>99.1</v>
      </c>
      <c r="Z7" s="36">
        <v>98.99</v>
      </c>
      <c r="AA7" s="36">
        <v>98.95</v>
      </c>
      <c r="AB7" s="36">
        <v>99.08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698.96</v>
      </c>
      <c r="BF7" s="36">
        <v>203.06</v>
      </c>
      <c r="BG7" s="36">
        <v>449.82</v>
      </c>
      <c r="BH7" s="36">
        <v>212.82</v>
      </c>
      <c r="BI7" s="36">
        <v>359.36</v>
      </c>
      <c r="BJ7" s="36">
        <v>1239.2</v>
      </c>
      <c r="BK7" s="36">
        <v>1197.82</v>
      </c>
      <c r="BL7" s="36">
        <v>1126.77</v>
      </c>
      <c r="BM7" s="36">
        <v>1044.8</v>
      </c>
      <c r="BN7" s="36">
        <v>1081.8</v>
      </c>
      <c r="BO7" s="36">
        <v>1015.77</v>
      </c>
      <c r="BP7" s="36">
        <v>60.71</v>
      </c>
      <c r="BQ7" s="36">
        <v>65.83</v>
      </c>
      <c r="BR7" s="36">
        <v>55.96</v>
      </c>
      <c r="BS7" s="36">
        <v>57.68</v>
      </c>
      <c r="BT7" s="36">
        <v>54.53</v>
      </c>
      <c r="BU7" s="36">
        <v>51.56</v>
      </c>
      <c r="BV7" s="36">
        <v>51.03</v>
      </c>
      <c r="BW7" s="36">
        <v>50.9</v>
      </c>
      <c r="BX7" s="36">
        <v>50.82</v>
      </c>
      <c r="BY7" s="36">
        <v>52.19</v>
      </c>
      <c r="BZ7" s="36">
        <v>52.78</v>
      </c>
      <c r="CA7" s="36">
        <v>159.81</v>
      </c>
      <c r="CB7" s="36">
        <v>149.19</v>
      </c>
      <c r="CC7" s="36">
        <v>167.73</v>
      </c>
      <c r="CD7" s="36">
        <v>170.94</v>
      </c>
      <c r="CE7" s="36">
        <v>171.38</v>
      </c>
      <c r="CF7" s="36">
        <v>283.26</v>
      </c>
      <c r="CG7" s="36">
        <v>289.60000000000002</v>
      </c>
      <c r="CH7" s="36">
        <v>293.27</v>
      </c>
      <c r="CI7" s="36">
        <v>300.52</v>
      </c>
      <c r="CJ7" s="36">
        <v>296.14</v>
      </c>
      <c r="CK7" s="36">
        <v>289.81</v>
      </c>
      <c r="CL7" s="36">
        <v>67.989999999999995</v>
      </c>
      <c r="CM7" s="36">
        <v>67.989999999999995</v>
      </c>
      <c r="CN7" s="36">
        <v>67.989999999999995</v>
      </c>
      <c r="CO7" s="36">
        <v>67.989999999999995</v>
      </c>
      <c r="CP7" s="36">
        <v>67.989999999999995</v>
      </c>
      <c r="CQ7" s="36">
        <v>55.2</v>
      </c>
      <c r="CR7" s="36">
        <v>54.74</v>
      </c>
      <c r="CS7" s="36">
        <v>53.78</v>
      </c>
      <c r="CT7" s="36">
        <v>53.24</v>
      </c>
      <c r="CU7" s="36">
        <v>52.31</v>
      </c>
      <c r="CV7" s="36">
        <v>52.74</v>
      </c>
      <c r="CW7" s="36">
        <v>83.45</v>
      </c>
      <c r="CX7" s="36">
        <v>83.91</v>
      </c>
      <c r="CY7" s="36">
        <v>84.85</v>
      </c>
      <c r="CZ7" s="36">
        <v>84.3</v>
      </c>
      <c r="DA7" s="36">
        <v>84.83</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SU0149</cp:lastModifiedBy>
  <cp:lastPrinted>2017-02-21T02:31:41Z</cp:lastPrinted>
  <dcterms:created xsi:type="dcterms:W3CDTF">2017-02-08T03:07:06Z</dcterms:created>
  <dcterms:modified xsi:type="dcterms:W3CDTF">2017-02-21T02:38:23Z</dcterms:modified>
  <cp:category/>
</cp:coreProperties>
</file>