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<sst xmlns="http://schemas.openxmlformats.org/spreadsheetml/2006/main" count="221" uniqueCount="111">
  <si>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</si>
  <si>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</si>
  <si>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</si>
  <si>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</si>
  <si>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</si>
  <si>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</si>
  <si>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</si>
  <si>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</si>
  <si>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</si>
  <si>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</si>
  <si>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</si>
  <si>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</si>
  <si>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</si>
  <si>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</si>
  <si>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</si>
  <si>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</si>
  <si>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</si>
  <si>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</si>
  <si>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</si>
  <si>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</si>
  <si>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</si>
  <si>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</si>
  <si>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</si>
  <si>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</si>
  <si>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</si>
  <si>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</si>
  <si>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</si>
  <si>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</si>
  <si>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</si>
  <si>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</si>
  <si>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</si>
  <si>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</si>
  <si>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</si>
  <si>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</si>
  <si>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</si>
  <si>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</si>
  <si>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</si>
  <si>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</si>
  <si>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</si>
  <si>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</si>
  <si>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</si>
  <si>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</si>
  <si>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</si>
  <si>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</si>
  <si>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</si>
  <si>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</si>
  <si>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</si>
  <si>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</si>
  <si>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</si>
  <si>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</si>
  <si>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</si>
  <si>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</si>
  <si>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</si>
  <si>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</si>
  <si>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</si>
  <si>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</si>
  <si>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</si>
  <si>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</si>
  <si>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</si>
  <si>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</si>
  <si>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</si>
  <si>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</si>
  <si>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</si>
  <si>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</si>
  <si>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</si>
  <si>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</si>
  <si>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</si>
  <si>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</si>
  <si>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</si>
  <si>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</si>
  <si>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</si>
  <si>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</si>
  <si>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</si>
  <si>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</si>
  <si>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</si>
  <si>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</si>
  <si>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</si>
  <si>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</si>
  <si>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</si>
  <si>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</si>
  <si>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</si>
  <si>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</si>
  <si>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</si>
  <si>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</si>
  <si>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</si>
  <si>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</si>
  <si>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</si>
  <si>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</si>
  <si>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</si>
  <si>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</si>
  <si>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</si>
  <si>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</si>
  <si>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</si>
  <si>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</si>
  <si>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</si>
  <si>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</si>
  <si>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大石田町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</si>
  <si>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</si>
  <si>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</si>
  <si>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</si>
  <si>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</si>
  <si>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</si>
  <si>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</si>
  <si>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</si>
  <si>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</si>
  <si>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</si>
  <si>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</si>
  <si>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</si>
  <si>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各項目とも平均値との比較では概ね良好な状況で推移しているように見えるが、経費回収率については、近年の大規模な施設設備の修繕は、基金からの繰入金によって行っているため、ここ数年８０％を下回る状況にあります。経営の健全性を図るうえでも、加入率アップに向けた早急な対策が必要である。
　また、建設から２０年が経過した施設などについては、機器の改修費が膨らんでおり、今後、大規模な改修が続けば経営の悪化も予想されることから、使用料の見直し等を含めた検討も必要である。</t>
    <rPh sb="1" eb="2">
      <t>カク</t>
    </rPh>
    <rPh sb="2" eb="4">
      <t>コウモク</t>
    </rPh>
    <rPh sb="6" eb="9">
      <t>ヘイキンチ</t>
    </rPh>
    <rPh sb="11" eb="13">
      <t>ヒカク</t>
    </rPh>
    <rPh sb="15" eb="16">
      <t>オオム</t>
    </rPh>
    <rPh sb="17" eb="19">
      <t>リョウコウ</t>
    </rPh>
    <rPh sb="20" eb="22">
      <t>ジョウキョウ</t>
    </rPh>
    <rPh sb="23" eb="25">
      <t>スイイ</t>
    </rPh>
    <rPh sb="32" eb="33">
      <t>ミ</t>
    </rPh>
    <rPh sb="37" eb="39">
      <t>ケイヒ</t>
    </rPh>
    <rPh sb="39" eb="41">
      <t>カイシュウ</t>
    </rPh>
    <rPh sb="41" eb="42">
      <t>リツ</t>
    </rPh>
    <rPh sb="48" eb="50">
      <t>キンネン</t>
    </rPh>
    <rPh sb="55" eb="57">
      <t>シセツ</t>
    </rPh>
    <rPh sb="57" eb="59">
      <t>セツビ</t>
    </rPh>
    <rPh sb="60" eb="62">
      <t>シュウゼン</t>
    </rPh>
    <rPh sb="64" eb="66">
      <t>キキン</t>
    </rPh>
    <rPh sb="69" eb="71">
      <t>クリイレ</t>
    </rPh>
    <rPh sb="71" eb="72">
      <t>キン</t>
    </rPh>
    <rPh sb="76" eb="77">
      <t>オコナ</t>
    </rPh>
    <rPh sb="86" eb="88">
      <t>スウネン</t>
    </rPh>
    <rPh sb="92" eb="94">
      <t>シタマワ</t>
    </rPh>
    <rPh sb="95" eb="97">
      <t>ジョウキョウ</t>
    </rPh>
    <rPh sb="103" eb="105">
      <t>ケイエイ</t>
    </rPh>
    <rPh sb="106" eb="109">
      <t>ケンゼンセイ</t>
    </rPh>
    <rPh sb="110" eb="111">
      <t>ハカ</t>
    </rPh>
    <rPh sb="117" eb="119">
      <t>カニュウ</t>
    </rPh>
    <rPh sb="119" eb="120">
      <t>リツ</t>
    </rPh>
    <rPh sb="124" eb="125">
      <t>ム</t>
    </rPh>
    <rPh sb="127" eb="129">
      <t>ソウキュウ</t>
    </rPh>
    <rPh sb="130" eb="132">
      <t>タイサク</t>
    </rPh>
    <rPh sb="133" eb="135">
      <t>ヒツヨウ</t>
    </rPh>
    <rPh sb="144" eb="146">
      <t>ケンセツ</t>
    </rPh>
    <rPh sb="150" eb="151">
      <t>ネン</t>
    </rPh>
    <rPh sb="152" eb="154">
      <t>ケイカ</t>
    </rPh>
    <rPh sb="156" eb="158">
      <t>シセツ</t>
    </rPh>
    <rPh sb="166" eb="168">
      <t>キキ</t>
    </rPh>
    <rPh sb="169" eb="171">
      <t>カイシュウ</t>
    </rPh>
    <rPh sb="171" eb="172">
      <t>ヒ</t>
    </rPh>
    <rPh sb="173" eb="174">
      <t>フク</t>
    </rPh>
    <rPh sb="180" eb="182">
      <t>コンゴ</t>
    </rPh>
    <rPh sb="183" eb="186">
      <t>ダイキボ</t>
    </rPh>
    <rPh sb="187" eb="189">
      <t>カイシュウ</t>
    </rPh>
    <rPh sb="190" eb="191">
      <t>ツヅ</t>
    </rPh>
    <rPh sb="193" eb="195">
      <t>ケイエイ</t>
    </rPh>
    <rPh sb="196" eb="198">
      <t>アッカ</t>
    </rPh>
    <rPh sb="199" eb="201">
      <t>ヨソウ</t>
    </rPh>
    <rPh sb="209" eb="212">
      <t>シヨウリョウ</t>
    </rPh>
    <rPh sb="213" eb="215">
      <t>ミナオ</t>
    </rPh>
    <rPh sb="216" eb="217">
      <t>トウ</t>
    </rPh>
    <rPh sb="218" eb="219">
      <t>フク</t>
    </rPh>
    <rPh sb="221" eb="223">
      <t>ケントウ</t>
    </rPh>
    <rPh sb="224" eb="226">
      <t>ヒツヨウ</t>
    </rPh>
    <phoneticPr fontId="4"/>
  </si>
  <si>
    <t>昭和６１年に供用を開始した施設について、Ｈ１３年度に機能強化対策工事において一部機器の改修を行っているが、管路については、改修に至っておらず今後、改修計画策定の検討が必要である。</t>
    <rPh sb="0" eb="2">
      <t>ショウワ</t>
    </rPh>
    <rPh sb="4" eb="5">
      <t>ネン</t>
    </rPh>
    <rPh sb="6" eb="8">
      <t>キョウヨウ</t>
    </rPh>
    <rPh sb="9" eb="11">
      <t>カイシ</t>
    </rPh>
    <rPh sb="13" eb="15">
      <t>シセツ</t>
    </rPh>
    <rPh sb="23" eb="24">
      <t>ネン</t>
    </rPh>
    <rPh sb="24" eb="25">
      <t>ド</t>
    </rPh>
    <rPh sb="26" eb="28">
      <t>キノウ</t>
    </rPh>
    <rPh sb="28" eb="30">
      <t>キョウカ</t>
    </rPh>
    <rPh sb="30" eb="32">
      <t>タイサク</t>
    </rPh>
    <rPh sb="32" eb="34">
      <t>コウジ</t>
    </rPh>
    <rPh sb="38" eb="40">
      <t>イチブ</t>
    </rPh>
    <rPh sb="40" eb="42">
      <t>キキ</t>
    </rPh>
    <rPh sb="43" eb="45">
      <t>カイシュウ</t>
    </rPh>
    <rPh sb="46" eb="47">
      <t>オコナ</t>
    </rPh>
    <rPh sb="53" eb="55">
      <t>カンロ</t>
    </rPh>
    <rPh sb="61" eb="63">
      <t>カイシュウ</t>
    </rPh>
    <rPh sb="64" eb="65">
      <t>イタ</t>
    </rPh>
    <rPh sb="70" eb="72">
      <t>コンゴ</t>
    </rPh>
    <rPh sb="73" eb="75">
      <t>カイシュウ</t>
    </rPh>
    <rPh sb="75" eb="77">
      <t>ケイカク</t>
    </rPh>
    <rPh sb="77" eb="79">
      <t>サクテイ</t>
    </rPh>
    <rPh sb="80" eb="82">
      <t>ケントウ</t>
    </rPh>
    <rPh sb="83" eb="85">
      <t>ヒツヨウ</t>
    </rPh>
    <phoneticPr fontId="4"/>
  </si>
  <si>
    <t>　平成２２年で町内６処理施設の整備が終了しているが、昭和６１年に整備をした施設については、既に整備から３０年が経過している状況にあり、施設全体の改修が必要な時期にきている。
　今後、管路等の布設替え等を含め施設の改修を行うことにより収益的収支比率の悪化が予想されるため、料金の見直し等、経営改善の取組みが必要となる。そのため、改修計画策定を含めた経営対策を検討していかなければならない。</t>
    <rPh sb="1" eb="3">
      <t>ヘイセイ</t>
    </rPh>
    <rPh sb="5" eb="6">
      <t>ネン</t>
    </rPh>
    <rPh sb="7" eb="9">
      <t>チョウナイ</t>
    </rPh>
    <rPh sb="10" eb="12">
      <t>ショリ</t>
    </rPh>
    <rPh sb="12" eb="14">
      <t>シセツ</t>
    </rPh>
    <rPh sb="15" eb="17">
      <t>セイビ</t>
    </rPh>
    <rPh sb="18" eb="20">
      <t>シュウリョウ</t>
    </rPh>
    <rPh sb="26" eb="28">
      <t>ショウワ</t>
    </rPh>
    <rPh sb="30" eb="31">
      <t>ネン</t>
    </rPh>
    <rPh sb="32" eb="34">
      <t>セイビ</t>
    </rPh>
    <rPh sb="37" eb="39">
      <t>シセツ</t>
    </rPh>
    <rPh sb="45" eb="46">
      <t>スデ</t>
    </rPh>
    <rPh sb="47" eb="49">
      <t>セイビ</t>
    </rPh>
    <rPh sb="53" eb="54">
      <t>ネン</t>
    </rPh>
    <rPh sb="55" eb="57">
      <t>ケイカ</t>
    </rPh>
    <rPh sb="61" eb="63">
      <t>ジョウキョウ</t>
    </rPh>
    <rPh sb="67" eb="69">
      <t>シセツ</t>
    </rPh>
    <rPh sb="69" eb="71">
      <t>ゼンタイ</t>
    </rPh>
    <rPh sb="72" eb="74">
      <t>カイシュウ</t>
    </rPh>
    <rPh sb="75" eb="77">
      <t>ヒツヨウ</t>
    </rPh>
    <rPh sb="78" eb="80">
      <t>ジキ</t>
    </rPh>
    <rPh sb="88" eb="90">
      <t>コンゴ</t>
    </rPh>
    <rPh sb="91" eb="93">
      <t>カンロ</t>
    </rPh>
    <rPh sb="93" eb="94">
      <t>トウ</t>
    </rPh>
    <rPh sb="95" eb="97">
      <t>フセツ</t>
    </rPh>
    <rPh sb="97" eb="98">
      <t>ガ</t>
    </rPh>
    <rPh sb="99" eb="100">
      <t>トウ</t>
    </rPh>
    <rPh sb="101" eb="102">
      <t>フク</t>
    </rPh>
    <rPh sb="103" eb="105">
      <t>シセツ</t>
    </rPh>
    <rPh sb="106" eb="108">
      <t>カイシュウ</t>
    </rPh>
    <rPh sb="109" eb="110">
      <t>オコナ</t>
    </rPh>
    <rPh sb="116" eb="118">
      <t>シュウエキ</t>
    </rPh>
    <rPh sb="118" eb="119">
      <t>テキ</t>
    </rPh>
    <rPh sb="119" eb="121">
      <t>シュウシ</t>
    </rPh>
    <rPh sb="121" eb="123">
      <t>ヒリツ</t>
    </rPh>
    <rPh sb="124" eb="126">
      <t>アッカ</t>
    </rPh>
    <rPh sb="127" eb="129">
      <t>ヨソウ</t>
    </rPh>
    <rPh sb="135" eb="137">
      <t>リョウキン</t>
    </rPh>
    <rPh sb="138" eb="140">
      <t>ミナオ</t>
    </rPh>
    <rPh sb="141" eb="142">
      <t>トウ</t>
    </rPh>
    <rPh sb="143" eb="145">
      <t>ケイエイ</t>
    </rPh>
    <rPh sb="145" eb="147">
      <t>カイゼン</t>
    </rPh>
    <rPh sb="148" eb="149">
      <t>ト</t>
    </rPh>
    <rPh sb="149" eb="150">
      <t>ク</t>
    </rPh>
    <rPh sb="152" eb="154">
      <t>ヒツヨウ</t>
    </rPh>
    <rPh sb="163" eb="165">
      <t>カイシュウ</t>
    </rPh>
    <rPh sb="165" eb="167">
      <t>ケイカク</t>
    </rPh>
    <rPh sb="167" eb="169">
      <t>サクテイ</t>
    </rPh>
    <rPh sb="170" eb="171">
      <t>フク</t>
    </rPh>
    <rPh sb="173" eb="175">
      <t>ケイエイ</t>
    </rPh>
    <rPh sb="175" eb="177">
      <t>タイサク</t>
    </rPh>
    <rPh sb="178" eb="180">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</si>
</sst>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58405760"/>
        <c:axId val="158407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0.02</c:v>
                </c:pt>
                <c:pt idx="4">
                  <c:v>0.01</c:v>
                </c:pt>
              </c:numCache>
            </c:numRef>
          </c:val>
          <c:smooth val="0"/>
        </c:ser>
        <c:dLbls>
          <c:showLegendKey val="0"/>
          <c:showVal val="0"/>
          <c:showCatName val="0"/>
          <c:showSerName val="0"/>
          <c:showPercent val="0"/>
          <c:showBubbleSize val="0"/>
        </c:dLbls>
        <c:marker val="1"/>
        <c:smooth val="0"/>
        <c:axId val="158405760"/>
        <c:axId val="158407680"/>
      </c:lineChart>
      <c:dateAx>
        <c:axId val="158405760"/>
        <c:scaling>
          <c:orientation val="minMax"/>
        </c:scaling>
        <c:delete val="1"/>
        <c:axPos val="b"/>
        <c:numFmt formatCode="ge" sourceLinked="1"/>
        <c:majorTickMark val="none"/>
        <c:minorTickMark val="none"/>
        <c:tickLblPos val="none"/>
        <c:crossAx val="158407680"/>
        <c:crosses val="autoZero"/>
        <c:auto val="1"/>
        <c:lblOffset val="100"/>
        <c:baseTimeUnit val="years"/>
      </c:dateAx>
      <c:valAx>
        <c:axId val="158407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840576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65.790000000000006</c:v>
                </c:pt>
                <c:pt idx="1">
                  <c:v>67.33</c:v>
                </c:pt>
                <c:pt idx="2">
                  <c:v>68.760000000000005</c:v>
                </c:pt>
                <c:pt idx="3">
                  <c:v>62.82</c:v>
                </c:pt>
                <c:pt idx="4">
                  <c:v>62.82</c:v>
                </c:pt>
              </c:numCache>
            </c:numRef>
          </c:val>
        </c:ser>
        <c:dLbls>
          <c:showLegendKey val="0"/>
          <c:showVal val="0"/>
          <c:showCatName val="0"/>
          <c:showSerName val="0"/>
          <c:showPercent val="0"/>
          <c:showBubbleSize val="0"/>
        </c:dLbls>
        <c:gapWidth val="150"/>
        <c:axId val="162039296"/>
        <c:axId val="162041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162039296"/>
        <c:axId val="162041216"/>
      </c:lineChart>
      <c:dateAx>
        <c:axId val="162039296"/>
        <c:scaling>
          <c:orientation val="minMax"/>
        </c:scaling>
        <c:delete val="1"/>
        <c:axPos val="b"/>
        <c:numFmt formatCode="ge" sourceLinked="1"/>
        <c:majorTickMark val="none"/>
        <c:minorTickMark val="none"/>
        <c:tickLblPos val="none"/>
        <c:crossAx val="162041216"/>
        <c:crosses val="autoZero"/>
        <c:auto val="1"/>
        <c:lblOffset val="100"/>
        <c:baseTimeUnit val="years"/>
      </c:dateAx>
      <c:valAx>
        <c:axId val="162041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2039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88.58</c:v>
                </c:pt>
                <c:pt idx="1">
                  <c:v>88.27</c:v>
                </c:pt>
                <c:pt idx="2">
                  <c:v>88.82</c:v>
                </c:pt>
                <c:pt idx="3">
                  <c:v>89.76</c:v>
                </c:pt>
                <c:pt idx="4">
                  <c:v>89.44</c:v>
                </c:pt>
              </c:numCache>
            </c:numRef>
          </c:val>
        </c:ser>
        <c:dLbls>
          <c:showLegendKey val="0"/>
          <c:showVal val="0"/>
          <c:showCatName val="0"/>
          <c:showSerName val="0"/>
          <c:showPercent val="0"/>
          <c:showBubbleSize val="0"/>
        </c:dLbls>
        <c:gapWidth val="150"/>
        <c:axId val="162088064"/>
        <c:axId val="162089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162088064"/>
        <c:axId val="162089984"/>
      </c:lineChart>
      <c:dateAx>
        <c:axId val="162088064"/>
        <c:scaling>
          <c:orientation val="minMax"/>
        </c:scaling>
        <c:delete val="1"/>
        <c:axPos val="b"/>
        <c:numFmt formatCode="ge" sourceLinked="1"/>
        <c:majorTickMark val="none"/>
        <c:minorTickMark val="none"/>
        <c:tickLblPos val="none"/>
        <c:crossAx val="162089984"/>
        <c:crosses val="autoZero"/>
        <c:auto val="1"/>
        <c:lblOffset val="100"/>
        <c:baseTimeUnit val="years"/>
      </c:dateAx>
      <c:valAx>
        <c:axId val="162089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2088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82.55</c:v>
                </c:pt>
                <c:pt idx="1">
                  <c:v>100.18</c:v>
                </c:pt>
                <c:pt idx="2">
                  <c:v>100.01</c:v>
                </c:pt>
                <c:pt idx="3">
                  <c:v>98.35</c:v>
                </c:pt>
                <c:pt idx="4">
                  <c:v>98.51</c:v>
                </c:pt>
              </c:numCache>
            </c:numRef>
          </c:val>
        </c:ser>
        <c:dLbls>
          <c:showLegendKey val="0"/>
          <c:showVal val="0"/>
          <c:showCatName val="0"/>
          <c:showSerName val="0"/>
          <c:showPercent val="0"/>
          <c:showBubbleSize val="0"/>
        </c:dLbls>
        <c:gapWidth val="150"/>
        <c:axId val="160563968"/>
        <c:axId val="160565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0563968"/>
        <c:axId val="160565888"/>
      </c:lineChart>
      <c:dateAx>
        <c:axId val="160563968"/>
        <c:scaling>
          <c:orientation val="minMax"/>
        </c:scaling>
        <c:delete val="1"/>
        <c:axPos val="b"/>
        <c:numFmt formatCode="ge" sourceLinked="1"/>
        <c:majorTickMark val="none"/>
        <c:minorTickMark val="none"/>
        <c:tickLblPos val="none"/>
        <c:crossAx val="160565888"/>
        <c:crosses val="autoZero"/>
        <c:auto val="1"/>
        <c:lblOffset val="100"/>
        <c:baseTimeUnit val="years"/>
      </c:dateAx>
      <c:valAx>
        <c:axId val="160565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563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0593024"/>
        <c:axId val="160594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0593024"/>
        <c:axId val="160594944"/>
      </c:lineChart>
      <c:dateAx>
        <c:axId val="160593024"/>
        <c:scaling>
          <c:orientation val="minMax"/>
        </c:scaling>
        <c:delete val="1"/>
        <c:axPos val="b"/>
        <c:numFmt formatCode="ge" sourceLinked="1"/>
        <c:majorTickMark val="none"/>
        <c:minorTickMark val="none"/>
        <c:tickLblPos val="none"/>
        <c:crossAx val="160594944"/>
        <c:crosses val="autoZero"/>
        <c:auto val="1"/>
        <c:lblOffset val="100"/>
        <c:baseTimeUnit val="years"/>
      </c:dateAx>
      <c:valAx>
        <c:axId val="160594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593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0703232"/>
        <c:axId val="160705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0703232"/>
        <c:axId val="160705152"/>
      </c:lineChart>
      <c:dateAx>
        <c:axId val="160703232"/>
        <c:scaling>
          <c:orientation val="minMax"/>
        </c:scaling>
        <c:delete val="1"/>
        <c:axPos val="b"/>
        <c:numFmt formatCode="ge" sourceLinked="1"/>
        <c:majorTickMark val="none"/>
        <c:minorTickMark val="none"/>
        <c:tickLblPos val="none"/>
        <c:crossAx val="160705152"/>
        <c:crosses val="autoZero"/>
        <c:auto val="1"/>
        <c:lblOffset val="100"/>
        <c:baseTimeUnit val="years"/>
      </c:dateAx>
      <c:valAx>
        <c:axId val="160705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703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0733056"/>
        <c:axId val="160737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0733056"/>
        <c:axId val="160737536"/>
      </c:lineChart>
      <c:dateAx>
        <c:axId val="160733056"/>
        <c:scaling>
          <c:orientation val="minMax"/>
        </c:scaling>
        <c:delete val="1"/>
        <c:axPos val="b"/>
        <c:numFmt formatCode="ge" sourceLinked="1"/>
        <c:majorTickMark val="none"/>
        <c:minorTickMark val="none"/>
        <c:tickLblPos val="none"/>
        <c:crossAx val="160737536"/>
        <c:crosses val="autoZero"/>
        <c:auto val="1"/>
        <c:lblOffset val="100"/>
        <c:baseTimeUnit val="years"/>
      </c:dateAx>
      <c:valAx>
        <c:axId val="160737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73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1841152"/>
        <c:axId val="161843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1841152"/>
        <c:axId val="161843072"/>
      </c:lineChart>
      <c:dateAx>
        <c:axId val="161841152"/>
        <c:scaling>
          <c:orientation val="minMax"/>
        </c:scaling>
        <c:delete val="1"/>
        <c:axPos val="b"/>
        <c:numFmt formatCode="ge" sourceLinked="1"/>
        <c:majorTickMark val="none"/>
        <c:minorTickMark val="none"/>
        <c:tickLblPos val="none"/>
        <c:crossAx val="161843072"/>
        <c:crosses val="autoZero"/>
        <c:auto val="1"/>
        <c:lblOffset val="100"/>
        <c:baseTimeUnit val="years"/>
      </c:dateAx>
      <c:valAx>
        <c:axId val="161843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1841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20.94</c:v>
                </c:pt>
                <c:pt idx="1">
                  <c:v>18.68</c:v>
                </c:pt>
                <c:pt idx="2">
                  <c:v>16.2</c:v>
                </c:pt>
                <c:pt idx="3">
                  <c:v>13.13</c:v>
                </c:pt>
                <c:pt idx="4" formatCode="#,##0.00;&quot;△&quot;#,##0.00">
                  <c:v>0</c:v>
                </c:pt>
              </c:numCache>
            </c:numRef>
          </c:val>
        </c:ser>
        <c:dLbls>
          <c:showLegendKey val="0"/>
          <c:showVal val="0"/>
          <c:showCatName val="0"/>
          <c:showSerName val="0"/>
          <c:showPercent val="0"/>
          <c:showBubbleSize val="0"/>
        </c:dLbls>
        <c:gapWidth val="150"/>
        <c:axId val="161864704"/>
        <c:axId val="161948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1044.8</c:v>
                </c:pt>
                <c:pt idx="4">
                  <c:v>1081.8</c:v>
                </c:pt>
              </c:numCache>
            </c:numRef>
          </c:val>
          <c:smooth val="0"/>
        </c:ser>
        <c:dLbls>
          <c:showLegendKey val="0"/>
          <c:showVal val="0"/>
          <c:showCatName val="0"/>
          <c:showSerName val="0"/>
          <c:showPercent val="0"/>
          <c:showBubbleSize val="0"/>
        </c:dLbls>
        <c:marker val="1"/>
        <c:smooth val="0"/>
        <c:axId val="161864704"/>
        <c:axId val="161948800"/>
      </c:lineChart>
      <c:dateAx>
        <c:axId val="161864704"/>
        <c:scaling>
          <c:orientation val="minMax"/>
        </c:scaling>
        <c:delete val="1"/>
        <c:axPos val="b"/>
        <c:numFmt formatCode="ge" sourceLinked="1"/>
        <c:majorTickMark val="none"/>
        <c:minorTickMark val="none"/>
        <c:tickLblPos val="none"/>
        <c:crossAx val="161948800"/>
        <c:crosses val="autoZero"/>
        <c:auto val="1"/>
        <c:lblOffset val="100"/>
        <c:baseTimeUnit val="years"/>
      </c:dateAx>
      <c:valAx>
        <c:axId val="161948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1864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97.98</c:v>
                </c:pt>
                <c:pt idx="1">
                  <c:v>61.56</c:v>
                </c:pt>
                <c:pt idx="2">
                  <c:v>75.650000000000006</c:v>
                </c:pt>
                <c:pt idx="3">
                  <c:v>71.489999999999995</c:v>
                </c:pt>
                <c:pt idx="4">
                  <c:v>69.56</c:v>
                </c:pt>
              </c:numCache>
            </c:numRef>
          </c:val>
        </c:ser>
        <c:dLbls>
          <c:showLegendKey val="0"/>
          <c:showVal val="0"/>
          <c:showCatName val="0"/>
          <c:showSerName val="0"/>
          <c:showPercent val="0"/>
          <c:showBubbleSize val="0"/>
        </c:dLbls>
        <c:gapWidth val="150"/>
        <c:axId val="161970816"/>
        <c:axId val="161977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161970816"/>
        <c:axId val="161977088"/>
      </c:lineChart>
      <c:dateAx>
        <c:axId val="161970816"/>
        <c:scaling>
          <c:orientation val="minMax"/>
        </c:scaling>
        <c:delete val="1"/>
        <c:axPos val="b"/>
        <c:numFmt formatCode="ge" sourceLinked="1"/>
        <c:majorTickMark val="none"/>
        <c:minorTickMark val="none"/>
        <c:tickLblPos val="none"/>
        <c:crossAx val="161977088"/>
        <c:crosses val="autoZero"/>
        <c:auto val="1"/>
        <c:lblOffset val="100"/>
        <c:baseTimeUnit val="years"/>
      </c:dateAx>
      <c:valAx>
        <c:axId val="161977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1970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109.35</c:v>
                </c:pt>
                <c:pt idx="1">
                  <c:v>167.07</c:v>
                </c:pt>
                <c:pt idx="2">
                  <c:v>131.08000000000001</c:v>
                </c:pt>
                <c:pt idx="3">
                  <c:v>155.03</c:v>
                </c:pt>
                <c:pt idx="4">
                  <c:v>160.76</c:v>
                </c:pt>
              </c:numCache>
            </c:numRef>
          </c:val>
        </c:ser>
        <c:dLbls>
          <c:showLegendKey val="0"/>
          <c:showVal val="0"/>
          <c:showCatName val="0"/>
          <c:showSerName val="0"/>
          <c:showPercent val="0"/>
          <c:showBubbleSize val="0"/>
        </c:dLbls>
        <c:gapWidth val="150"/>
        <c:axId val="162015104"/>
        <c:axId val="162017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162015104"/>
        <c:axId val="162017280"/>
      </c:lineChart>
      <c:dateAx>
        <c:axId val="162015104"/>
        <c:scaling>
          <c:orientation val="minMax"/>
        </c:scaling>
        <c:delete val="1"/>
        <c:axPos val="b"/>
        <c:numFmt formatCode="ge" sourceLinked="1"/>
        <c:majorTickMark val="none"/>
        <c:minorTickMark val="none"/>
        <c:tickLblPos val="none"/>
        <c:crossAx val="162017280"/>
        <c:crosses val="autoZero"/>
        <c:auto val="1"/>
        <c:lblOffset val="100"/>
        <c:baseTimeUnit val="years"/>
      </c:dateAx>
      <c:valAx>
        <c:axId val="162017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201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K56"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x14ac:dyDescent="0.15">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x14ac:dyDescent="0.15">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2" t="str">
        <f>データ!H6</f>
        <v>山形県　大石田町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x14ac:dyDescent="0.15">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7592</v>
      </c>
      <c r="AM8" s="64"/>
      <c r="AN8" s="64"/>
      <c r="AO8" s="64"/>
      <c r="AP8" s="64"/>
      <c r="AQ8" s="64"/>
      <c r="AR8" s="64"/>
      <c r="AS8" s="64"/>
      <c r="AT8" s="63">
        <f>データ!S6</f>
        <v>79.540000000000006</v>
      </c>
      <c r="AU8" s="63"/>
      <c r="AV8" s="63"/>
      <c r="AW8" s="63"/>
      <c r="AX8" s="63"/>
      <c r="AY8" s="63"/>
      <c r="AZ8" s="63"/>
      <c r="BA8" s="63"/>
      <c r="BB8" s="63">
        <f>データ!T6</f>
        <v>95.45</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x14ac:dyDescent="0.15">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x14ac:dyDescent="0.15">
      <c r="A10" s="2"/>
      <c r="B10" s="63" t="str">
        <f>データ!M6</f>
        <v>-</v>
      </c>
      <c r="C10" s="63"/>
      <c r="D10" s="63"/>
      <c r="E10" s="63"/>
      <c r="F10" s="63"/>
      <c r="G10" s="63"/>
      <c r="H10" s="63"/>
      <c r="I10" s="63" t="str">
        <f>データ!N6</f>
        <v>該当数値なし</v>
      </c>
      <c r="J10" s="63"/>
      <c r="K10" s="63"/>
      <c r="L10" s="63"/>
      <c r="M10" s="63"/>
      <c r="N10" s="63"/>
      <c r="O10" s="63"/>
      <c r="P10" s="63">
        <f>データ!O6</f>
        <v>28.67</v>
      </c>
      <c r="Q10" s="63"/>
      <c r="R10" s="63"/>
      <c r="S10" s="63"/>
      <c r="T10" s="63"/>
      <c r="U10" s="63"/>
      <c r="V10" s="63"/>
      <c r="W10" s="63">
        <f>データ!P6</f>
        <v>100</v>
      </c>
      <c r="X10" s="63"/>
      <c r="Y10" s="63"/>
      <c r="Z10" s="63"/>
      <c r="AA10" s="63"/>
      <c r="AB10" s="63"/>
      <c r="AC10" s="63"/>
      <c r="AD10" s="64">
        <f>データ!Q6</f>
        <v>3348</v>
      </c>
      <c r="AE10" s="64"/>
      <c r="AF10" s="64"/>
      <c r="AG10" s="64"/>
      <c r="AH10" s="64"/>
      <c r="AI10" s="64"/>
      <c r="AJ10" s="64"/>
      <c r="AK10" s="2"/>
      <c r="AL10" s="64">
        <f>データ!U6</f>
        <v>2160</v>
      </c>
      <c r="AM10" s="64"/>
      <c r="AN10" s="64"/>
      <c r="AO10" s="64"/>
      <c r="AP10" s="64"/>
      <c r="AQ10" s="64"/>
      <c r="AR10" s="64"/>
      <c r="AS10" s="64"/>
      <c r="AT10" s="63">
        <f>データ!V6</f>
        <v>1.58</v>
      </c>
      <c r="AU10" s="63"/>
      <c r="AV10" s="63"/>
      <c r="AW10" s="63"/>
      <c r="AX10" s="63"/>
      <c r="AY10" s="63"/>
      <c r="AZ10" s="63"/>
      <c r="BA10" s="63"/>
      <c r="BB10" s="63">
        <f>データ!W6</f>
        <v>1367.09</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x14ac:dyDescent="0.15">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x14ac:dyDescent="0.15">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x14ac:dyDescent="0.15">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x14ac:dyDescent="0.15">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x14ac:dyDescent="0.15">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x14ac:dyDescent="0.15">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x14ac:dyDescent="0.15">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x14ac:dyDescent="0.15">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x14ac:dyDescent="0.15">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x14ac:dyDescent="0.15">
      <c r="C83" s="2" t="s">
        <v>40</v>
      </c>
    </row>
    <row r="84" spans="1:78" x14ac:dyDescent="0.15">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2015</v>
      </c>
      <c r="C6" s="31">
        <f t="shared" ref="C6:W6" si="3">C7</f>
        <v>63410</v>
      </c>
      <c r="D6" s="31">
        <f t="shared" si="3"/>
        <v>47</v>
      </c>
      <c r="E6" s="31">
        <f t="shared" si="3"/>
        <v>17</v>
      </c>
      <c r="F6" s="31">
        <f t="shared" si="3"/>
        <v>5</v>
      </c>
      <c r="G6" s="31">
        <f t="shared" si="3"/>
        <v>0</v>
      </c>
      <c r="H6" s="31" t="str">
        <f t="shared" si="3"/>
        <v>山形県　大石田町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28.67</v>
      </c>
      <c r="P6" s="32">
        <f t="shared" si="3"/>
        <v>100</v>
      </c>
      <c r="Q6" s="32">
        <f t="shared" si="3"/>
        <v>3348</v>
      </c>
      <c r="R6" s="32">
        <f t="shared" si="3"/>
        <v>7592</v>
      </c>
      <c r="S6" s="32">
        <f t="shared" si="3"/>
        <v>79.540000000000006</v>
      </c>
      <c r="T6" s="32">
        <f t="shared" si="3"/>
        <v>95.45</v>
      </c>
      <c r="U6" s="32">
        <f t="shared" si="3"/>
        <v>2160</v>
      </c>
      <c r="V6" s="32">
        <f t="shared" si="3"/>
        <v>1.58</v>
      </c>
      <c r="W6" s="32">
        <f t="shared" si="3"/>
        <v>1367.09</v>
      </c>
      <c r="X6" s="33">
        <f>IF(X7="",NA(),X7)</f>
        <v>82.55</v>
      </c>
      <c r="Y6" s="33">
        <f t="shared" ref="Y6:AG6" si="4">IF(Y7="",NA(),Y7)</f>
        <v>100.18</v>
      </c>
      <c r="Z6" s="33">
        <f t="shared" si="4"/>
        <v>100.01</v>
      </c>
      <c r="AA6" s="33">
        <f t="shared" si="4"/>
        <v>98.35</v>
      </c>
      <c r="AB6" s="33">
        <f t="shared" si="4"/>
        <v>98.51</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20.94</v>
      </c>
      <c r="BF6" s="33">
        <f t="shared" ref="BF6:BN6" si="7">IF(BF7="",NA(),BF7)</f>
        <v>18.68</v>
      </c>
      <c r="BG6" s="33">
        <f t="shared" si="7"/>
        <v>16.2</v>
      </c>
      <c r="BH6" s="33">
        <f t="shared" si="7"/>
        <v>13.13</v>
      </c>
      <c r="BI6" s="32">
        <f t="shared" si="7"/>
        <v>0</v>
      </c>
      <c r="BJ6" s="33">
        <f t="shared" si="7"/>
        <v>1239.2</v>
      </c>
      <c r="BK6" s="33">
        <f t="shared" si="7"/>
        <v>1197.82</v>
      </c>
      <c r="BL6" s="33">
        <f t="shared" si="7"/>
        <v>1126.77</v>
      </c>
      <c r="BM6" s="33">
        <f t="shared" si="7"/>
        <v>1044.8</v>
      </c>
      <c r="BN6" s="33">
        <f t="shared" si="7"/>
        <v>1081.8</v>
      </c>
      <c r="BO6" s="32" t="str">
        <f>IF(BO7="","",IF(BO7="-","【-】","【"&amp;SUBSTITUTE(TEXT(BO7,"#,##0.00"),"-","△")&amp;"】"))</f>
        <v>【1,015.77】</v>
      </c>
      <c r="BP6" s="33">
        <f>IF(BP7="",NA(),BP7)</f>
        <v>97.98</v>
      </c>
      <c r="BQ6" s="33">
        <f t="shared" ref="BQ6:BY6" si="8">IF(BQ7="",NA(),BQ7)</f>
        <v>61.56</v>
      </c>
      <c r="BR6" s="33">
        <f t="shared" si="8"/>
        <v>75.650000000000006</v>
      </c>
      <c r="BS6" s="33">
        <f t="shared" si="8"/>
        <v>71.489999999999995</v>
      </c>
      <c r="BT6" s="33">
        <f t="shared" si="8"/>
        <v>69.56</v>
      </c>
      <c r="BU6" s="33">
        <f t="shared" si="8"/>
        <v>51.56</v>
      </c>
      <c r="BV6" s="33">
        <f t="shared" si="8"/>
        <v>51.03</v>
      </c>
      <c r="BW6" s="33">
        <f t="shared" si="8"/>
        <v>50.9</v>
      </c>
      <c r="BX6" s="33">
        <f t="shared" si="8"/>
        <v>50.82</v>
      </c>
      <c r="BY6" s="33">
        <f t="shared" si="8"/>
        <v>52.19</v>
      </c>
      <c r="BZ6" s="32" t="str">
        <f>IF(BZ7="","",IF(BZ7="-","【-】","【"&amp;SUBSTITUTE(TEXT(BZ7,"#,##0.00"),"-","△")&amp;"】"))</f>
        <v>【52.78】</v>
      </c>
      <c r="CA6" s="33">
        <f>IF(CA7="",NA(),CA7)</f>
        <v>109.35</v>
      </c>
      <c r="CB6" s="33">
        <f t="shared" ref="CB6:CJ6" si="9">IF(CB7="",NA(),CB7)</f>
        <v>167.07</v>
      </c>
      <c r="CC6" s="33">
        <f t="shared" si="9"/>
        <v>131.08000000000001</v>
      </c>
      <c r="CD6" s="33">
        <f t="shared" si="9"/>
        <v>155.03</v>
      </c>
      <c r="CE6" s="33">
        <f t="shared" si="9"/>
        <v>160.76</v>
      </c>
      <c r="CF6" s="33">
        <f t="shared" si="9"/>
        <v>283.26</v>
      </c>
      <c r="CG6" s="33">
        <f t="shared" si="9"/>
        <v>289.60000000000002</v>
      </c>
      <c r="CH6" s="33">
        <f t="shared" si="9"/>
        <v>293.27</v>
      </c>
      <c r="CI6" s="33">
        <f t="shared" si="9"/>
        <v>300.52</v>
      </c>
      <c r="CJ6" s="33">
        <f t="shared" si="9"/>
        <v>296.14</v>
      </c>
      <c r="CK6" s="32" t="str">
        <f>IF(CK7="","",IF(CK7="-","【-】","【"&amp;SUBSTITUTE(TEXT(CK7,"#,##0.00"),"-","△")&amp;"】"))</f>
        <v>【289.81】</v>
      </c>
      <c r="CL6" s="33">
        <f>IF(CL7="",NA(),CL7)</f>
        <v>65.790000000000006</v>
      </c>
      <c r="CM6" s="33">
        <f t="shared" ref="CM6:CU6" si="10">IF(CM7="",NA(),CM7)</f>
        <v>67.33</v>
      </c>
      <c r="CN6" s="33">
        <f t="shared" si="10"/>
        <v>68.760000000000005</v>
      </c>
      <c r="CO6" s="33">
        <f t="shared" si="10"/>
        <v>62.82</v>
      </c>
      <c r="CP6" s="33">
        <f t="shared" si="10"/>
        <v>62.82</v>
      </c>
      <c r="CQ6" s="33">
        <f t="shared" si="10"/>
        <v>55.2</v>
      </c>
      <c r="CR6" s="33">
        <f t="shared" si="10"/>
        <v>54.74</v>
      </c>
      <c r="CS6" s="33">
        <f t="shared" si="10"/>
        <v>53.78</v>
      </c>
      <c r="CT6" s="33">
        <f t="shared" si="10"/>
        <v>53.24</v>
      </c>
      <c r="CU6" s="33">
        <f t="shared" si="10"/>
        <v>52.31</v>
      </c>
      <c r="CV6" s="32" t="str">
        <f>IF(CV7="","",IF(CV7="-","【-】","【"&amp;SUBSTITUTE(TEXT(CV7,"#,##0.00"),"-","△")&amp;"】"))</f>
        <v>【52.74】</v>
      </c>
      <c r="CW6" s="33">
        <f>IF(CW7="",NA(),CW7)</f>
        <v>88.58</v>
      </c>
      <c r="CX6" s="33">
        <f t="shared" ref="CX6:DF6" si="11">IF(CX7="",NA(),CX7)</f>
        <v>88.27</v>
      </c>
      <c r="CY6" s="33">
        <f t="shared" si="11"/>
        <v>88.82</v>
      </c>
      <c r="CZ6" s="33">
        <f t="shared" si="11"/>
        <v>89.76</v>
      </c>
      <c r="DA6" s="33">
        <f t="shared" si="11"/>
        <v>89.44</v>
      </c>
      <c r="DB6" s="33">
        <f t="shared" si="11"/>
        <v>83.73</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0.02</v>
      </c>
      <c r="EM6" s="33">
        <f t="shared" si="14"/>
        <v>0.01</v>
      </c>
      <c r="EN6" s="32" t="str">
        <f>IF(EN7="","",IF(EN7="-","【-】","【"&amp;SUBSTITUTE(TEXT(EN7,"#,##0.00"),"-","△")&amp;"】"))</f>
        <v>【0.03】</v>
      </c>
    </row>
    <row r="7" spans="1:144" s="34" customFormat="1" x14ac:dyDescent="0.15">
      <c r="A7" s="26"/>
      <c r="B7" s="35">
        <v>2015</v>
      </c>
      <c r="C7" s="35">
        <v>63410</v>
      </c>
      <c r="D7" s="35">
        <v>47</v>
      </c>
      <c r="E7" s="35">
        <v>17</v>
      </c>
      <c r="F7" s="35">
        <v>5</v>
      </c>
      <c r="G7" s="35">
        <v>0</v>
      </c>
      <c r="H7" s="35" t="s">
        <v>96</v>
      </c>
      <c r="I7" s="35" t="s">
        <v>97</v>
      </c>
      <c r="J7" s="35" t="s">
        <v>98</v>
      </c>
      <c r="K7" s="35" t="s">
        <v>99</v>
      </c>
      <c r="L7" s="35" t="s">
        <v>100</v>
      </c>
      <c r="M7" s="36" t="s">
        <v>101</v>
      </c>
      <c r="N7" s="36" t="s">
        <v>102</v>
      </c>
      <c r="O7" s="36">
        <v>28.67</v>
      </c>
      <c r="P7" s="36">
        <v>100</v>
      </c>
      <c r="Q7" s="36">
        <v>3348</v>
      </c>
      <c r="R7" s="36">
        <v>7592</v>
      </c>
      <c r="S7" s="36">
        <v>79.540000000000006</v>
      </c>
      <c r="T7" s="36">
        <v>95.45</v>
      </c>
      <c r="U7" s="36">
        <v>2160</v>
      </c>
      <c r="V7" s="36">
        <v>1.58</v>
      </c>
      <c r="W7" s="36">
        <v>1367.09</v>
      </c>
      <c r="X7" s="36">
        <v>82.55</v>
      </c>
      <c r="Y7" s="36">
        <v>100.18</v>
      </c>
      <c r="Z7" s="36">
        <v>100.01</v>
      </c>
      <c r="AA7" s="36">
        <v>98.35</v>
      </c>
      <c r="AB7" s="36">
        <v>98.51</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20.94</v>
      </c>
      <c r="BF7" s="36">
        <v>18.68</v>
      </c>
      <c r="BG7" s="36">
        <v>16.2</v>
      </c>
      <c r="BH7" s="36">
        <v>13.13</v>
      </c>
      <c r="BI7" s="36">
        <v>0</v>
      </c>
      <c r="BJ7" s="36">
        <v>1239.2</v>
      </c>
      <c r="BK7" s="36">
        <v>1197.82</v>
      </c>
      <c r="BL7" s="36">
        <v>1126.77</v>
      </c>
      <c r="BM7" s="36">
        <v>1044.8</v>
      </c>
      <c r="BN7" s="36">
        <v>1081.8</v>
      </c>
      <c r="BO7" s="36">
        <v>1015.77</v>
      </c>
      <c r="BP7" s="36">
        <v>97.98</v>
      </c>
      <c r="BQ7" s="36">
        <v>61.56</v>
      </c>
      <c r="BR7" s="36">
        <v>75.650000000000006</v>
      </c>
      <c r="BS7" s="36">
        <v>71.489999999999995</v>
      </c>
      <c r="BT7" s="36">
        <v>69.56</v>
      </c>
      <c r="BU7" s="36">
        <v>51.56</v>
      </c>
      <c r="BV7" s="36">
        <v>51.03</v>
      </c>
      <c r="BW7" s="36">
        <v>50.9</v>
      </c>
      <c r="BX7" s="36">
        <v>50.82</v>
      </c>
      <c r="BY7" s="36">
        <v>52.19</v>
      </c>
      <c r="BZ7" s="36">
        <v>52.78</v>
      </c>
      <c r="CA7" s="36">
        <v>109.35</v>
      </c>
      <c r="CB7" s="36">
        <v>167.07</v>
      </c>
      <c r="CC7" s="36">
        <v>131.08000000000001</v>
      </c>
      <c r="CD7" s="36">
        <v>155.03</v>
      </c>
      <c r="CE7" s="36">
        <v>160.76</v>
      </c>
      <c r="CF7" s="36">
        <v>283.26</v>
      </c>
      <c r="CG7" s="36">
        <v>289.60000000000002</v>
      </c>
      <c r="CH7" s="36">
        <v>293.27</v>
      </c>
      <c r="CI7" s="36">
        <v>300.52</v>
      </c>
      <c r="CJ7" s="36">
        <v>296.14</v>
      </c>
      <c r="CK7" s="36">
        <v>289.81</v>
      </c>
      <c r="CL7" s="36">
        <v>65.790000000000006</v>
      </c>
      <c r="CM7" s="36">
        <v>67.33</v>
      </c>
      <c r="CN7" s="36">
        <v>68.760000000000005</v>
      </c>
      <c r="CO7" s="36">
        <v>62.82</v>
      </c>
      <c r="CP7" s="36">
        <v>62.82</v>
      </c>
      <c r="CQ7" s="36">
        <v>55.2</v>
      </c>
      <c r="CR7" s="36">
        <v>54.74</v>
      </c>
      <c r="CS7" s="36">
        <v>53.78</v>
      </c>
      <c r="CT7" s="36">
        <v>53.24</v>
      </c>
      <c r="CU7" s="36">
        <v>52.31</v>
      </c>
      <c r="CV7" s="36">
        <v>52.74</v>
      </c>
      <c r="CW7" s="36">
        <v>88.58</v>
      </c>
      <c r="CX7" s="36">
        <v>88.27</v>
      </c>
      <c r="CY7" s="36">
        <v>88.82</v>
      </c>
      <c r="CZ7" s="36">
        <v>89.76</v>
      </c>
      <c r="DA7" s="36">
        <v>89.44</v>
      </c>
      <c r="DB7" s="36">
        <v>83.73</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0.03</v>
      </c>
      <c r="EJ7" s="36">
        <v>0.04</v>
      </c>
      <c r="EK7" s="36">
        <v>0.03</v>
      </c>
      <c r="EL7" s="36">
        <v>0.02</v>
      </c>
      <c r="EM7" s="36">
        <v>0.01</v>
      </c>
      <c r="EN7" s="36">
        <v>0.03</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hbis</cp:lastModifiedBy>
  <cp:lastPrinted>2017-02-16T23:47:12Z</cp:lastPrinted>
  <dcterms:created xsi:type="dcterms:W3CDTF">2017-02-08T03:07:15Z</dcterms:created>
  <dcterms:modified xsi:type="dcterms:W3CDTF">2017-02-16T23:53:11Z</dcterms:modified>
</cp:coreProperties>
</file>