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5.1.1.4\0103$\01 総務課 03 財政係\08　地方公営企業\11　公営企業に係る「経営比較分析表」【2.10】\H28\02　提出\2.14まで　修正後　分析結果\農集\"/>
    </mc:Choice>
  </mc:AlternateContent>
  <workbookProtection workbookPassword="8649" lockStructure="1"/>
  <bookViews>
    <workbookView xWindow="0" yWindow="0" windowWidth="19800" windowHeight="10290"/>
  </bookViews>
  <sheets>
    <sheet name="法非適用_下水道事業" sheetId="4" r:id="rId1"/>
    <sheet name="データ" sheetId="5" state="hidden" r:id="rId2"/>
  </sheets>
  <calcPr calcId="152511" concurrentManualCount="2"/>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<sst xmlns="http://schemas.openxmlformats.org/spreadsheetml/2006/main" count="221" uniqueCount="111">
  <si>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</si>
  <si>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</si>
  <si>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</si>
  <si>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</si>
  <si>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</si>
  <si>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</si>
  <si>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</si>
  <si>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</si>
  <si>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</si>
  <si>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</si>
  <si>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</si>
  <si>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</si>
  <si>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</si>
  <si>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</si>
  <si>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</si>
  <si>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</si>
  <si>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</si>
  <si>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</si>
  <si>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</si>
  <si>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</si>
  <si>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</si>
  <si>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</si>
  <si>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</si>
  <si>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</si>
  <si>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</si>
  <si>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</si>
  <si>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</si>
  <si>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</si>
  <si>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</si>
  <si>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</si>
  <si>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</si>
  <si>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</si>
  <si>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</si>
  <si>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</si>
  <si>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</si>
  <si>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</si>
  <si>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</si>
  <si>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</si>
  <si>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</si>
  <si>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</si>
  <si>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</si>
  <si>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</si>
  <si>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</si>
  <si>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</si>
  <si>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</si>
  <si>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</si>
  <si>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</si>
  <si>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</si>
  <si>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</si>
  <si>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</si>
  <si>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</si>
  <si>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</si>
  <si>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</si>
  <si>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</si>
  <si>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</si>
  <si>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</si>
  <si>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</si>
  <si>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</si>
  <si>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</si>
  <si>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</si>
  <si>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</si>
  <si>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</si>
  <si>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</si>
  <si>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</si>
  <si>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</si>
  <si>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</si>
  <si>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</si>
  <si>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</si>
  <si>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</si>
  <si>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</si>
  <si>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</si>
  <si>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</si>
  <si>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</si>
  <si>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</si>
  <si>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</si>
  <si>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</si>
  <si>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</si>
  <si>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</si>
  <si>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</si>
  <si>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</si>
  <si>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</si>
  <si>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</si>
  <si>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</si>
  <si>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</si>
  <si>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</si>
  <si>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</si>
  <si>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</si>
  <si>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</si>
  <si>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</si>
  <si>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</si>
  <si>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</si>
  <si>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</si>
  <si>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</si>
  <si>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</si>
  <si>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</si>
  <si>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</si>
  <si>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最上町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</si>
  <si>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</si>
  <si>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</si>
  <si>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</si>
  <si>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</si>
  <si>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</si>
  <si>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</si>
  <si>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</si>
  <si>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</si>
  <si>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</si>
  <si>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</si>
  <si>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</si>
  <si>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料金収入については、現時点では横這いとなっているが、高齢化が進んでいる小規模集落を対象としている関係上、緩やかな減少が予想される。水洗化率も平均値より高い水準となっており、今後、新たな接続世帯が増えることも見込めない。それに伴い施設利用率も徐々に下降していくことが予想される。給水原価については、区域内人口が少ないこともあり平均よりも高くなっている。</t>
    <rPh sb="1" eb="3">
      <t>リョウキン</t>
    </rPh>
    <rPh sb="3" eb="5">
      <t>シュウニュウ</t>
    </rPh>
    <rPh sb="11" eb="14">
      <t>ゲンジテン</t>
    </rPh>
    <rPh sb="16" eb="18">
      <t>ヨコバ</t>
    </rPh>
    <rPh sb="27" eb="30">
      <t>コウレイカ</t>
    </rPh>
    <rPh sb="31" eb="32">
      <t>スス</t>
    </rPh>
    <rPh sb="36" eb="39">
      <t>ショウキボ</t>
    </rPh>
    <rPh sb="39" eb="41">
      <t>シュウラク</t>
    </rPh>
    <rPh sb="42" eb="44">
      <t>タイショウ</t>
    </rPh>
    <rPh sb="49" eb="52">
      <t>カンケイジョウ</t>
    </rPh>
    <rPh sb="53" eb="54">
      <t>ユル</t>
    </rPh>
    <rPh sb="57" eb="59">
      <t>ゲンショウ</t>
    </rPh>
    <rPh sb="60" eb="62">
      <t>ヨソウ</t>
    </rPh>
    <rPh sb="66" eb="69">
      <t>スイセンカ</t>
    </rPh>
    <rPh sb="69" eb="70">
      <t>リツ</t>
    </rPh>
    <rPh sb="71" eb="74">
      <t>ヘイキンチ</t>
    </rPh>
    <rPh sb="76" eb="77">
      <t>タカ</t>
    </rPh>
    <rPh sb="78" eb="80">
      <t>スイジュン</t>
    </rPh>
    <rPh sb="87" eb="89">
      <t>コンゴ</t>
    </rPh>
    <rPh sb="90" eb="91">
      <t>アラ</t>
    </rPh>
    <rPh sb="93" eb="95">
      <t>セツゾク</t>
    </rPh>
    <rPh sb="95" eb="97">
      <t>セタイ</t>
    </rPh>
    <rPh sb="98" eb="99">
      <t>フ</t>
    </rPh>
    <rPh sb="104" eb="106">
      <t>ミコ</t>
    </rPh>
    <rPh sb="113" eb="114">
      <t>トモナ</t>
    </rPh>
    <rPh sb="115" eb="117">
      <t>シセツ</t>
    </rPh>
    <rPh sb="117" eb="120">
      <t>リヨウリツ</t>
    </rPh>
    <rPh sb="121" eb="123">
      <t>ジョジョ</t>
    </rPh>
    <rPh sb="124" eb="126">
      <t>カコウ</t>
    </rPh>
    <rPh sb="133" eb="135">
      <t>ヨソウ</t>
    </rPh>
    <rPh sb="139" eb="141">
      <t>キュウスイ</t>
    </rPh>
    <rPh sb="141" eb="143">
      <t>ゲンカ</t>
    </rPh>
    <rPh sb="149" eb="152">
      <t>クイキナイ</t>
    </rPh>
    <rPh sb="152" eb="154">
      <t>ジンコウ</t>
    </rPh>
    <rPh sb="155" eb="156">
      <t>スク</t>
    </rPh>
    <rPh sb="163" eb="165">
      <t>ヘイキン</t>
    </rPh>
    <rPh sb="168" eb="169">
      <t>タカ</t>
    </rPh>
    <phoneticPr fontId="4"/>
  </si>
  <si>
    <t>　供用開始から20年程度ということもあり、現時点で大きな問題は起きていない。しかし、今後は計画的な更新を行っていかなければ、大規模な更新は難しいと言える。</t>
    <rPh sb="21" eb="24">
      <t>ゲンジテン</t>
    </rPh>
    <rPh sb="25" eb="26">
      <t>オオ</t>
    </rPh>
    <rPh sb="28" eb="30">
      <t>モンダイ</t>
    </rPh>
    <rPh sb="31" eb="32">
      <t>オ</t>
    </rPh>
    <rPh sb="42" eb="44">
      <t>コンゴ</t>
    </rPh>
    <rPh sb="45" eb="48">
      <t>ケイカクテキ</t>
    </rPh>
    <rPh sb="49" eb="51">
      <t>コウシン</t>
    </rPh>
    <rPh sb="52" eb="53">
      <t>オコナ</t>
    </rPh>
    <rPh sb="62" eb="65">
      <t>ダイキボ</t>
    </rPh>
    <rPh sb="66" eb="68">
      <t>コウシン</t>
    </rPh>
    <rPh sb="69" eb="70">
      <t>ムズカ</t>
    </rPh>
    <rPh sb="73" eb="74">
      <t>イ</t>
    </rPh>
    <phoneticPr fontId="4"/>
  </si>
  <si>
    <t>　人口の減少もあり、大幅な黒字は見込めない。料金改定についても、年金生活者の負担増加につながりかねないので、大幅な値上げは現実的ではない。管路の老朽化が問題になる前に、公共下水との統合や、合併浄化槽への転換も視野に入れた検討をするべきだが、公共下水に接続する際に発生するコストや、浄化槽事業に転換した際の住民の使用料負担の増加等の新たな問題が発生してしまう。</t>
    <rPh sb="1" eb="3">
      <t>ジンコウ</t>
    </rPh>
    <rPh sb="4" eb="5">
      <t>ゲン</t>
    </rPh>
    <rPh sb="5" eb="6">
      <t>ショウ</t>
    </rPh>
    <rPh sb="10" eb="12">
      <t>オオハバ</t>
    </rPh>
    <rPh sb="13" eb="15">
      <t>クロジ</t>
    </rPh>
    <rPh sb="16" eb="18">
      <t>ミコ</t>
    </rPh>
    <rPh sb="22" eb="24">
      <t>リョウキン</t>
    </rPh>
    <rPh sb="24" eb="26">
      <t>カイテイ</t>
    </rPh>
    <rPh sb="32" eb="34">
      <t>ネンキン</t>
    </rPh>
    <rPh sb="34" eb="37">
      <t>セイカツシャ</t>
    </rPh>
    <rPh sb="38" eb="40">
      <t>フタン</t>
    </rPh>
    <rPh sb="40" eb="42">
      <t>ゾウカ</t>
    </rPh>
    <rPh sb="54" eb="56">
      <t>オオハバ</t>
    </rPh>
    <rPh sb="57" eb="59">
      <t>ネア</t>
    </rPh>
    <rPh sb="61" eb="64">
      <t>ゲンジツテキ</t>
    </rPh>
    <rPh sb="69" eb="71">
      <t>カンロ</t>
    </rPh>
    <rPh sb="72" eb="75">
      <t>ロウキュウカ</t>
    </rPh>
    <rPh sb="76" eb="78">
      <t>モンダイ</t>
    </rPh>
    <rPh sb="81" eb="82">
      <t>マエ</t>
    </rPh>
    <rPh sb="84" eb="86">
      <t>コウキョウ</t>
    </rPh>
    <rPh sb="86" eb="88">
      <t>ゲスイ</t>
    </rPh>
    <rPh sb="90" eb="92">
      <t>トウゴウ</t>
    </rPh>
    <rPh sb="94" eb="96">
      <t>ガッペイ</t>
    </rPh>
    <rPh sb="96" eb="99">
      <t>ジョウカソウ</t>
    </rPh>
    <rPh sb="101" eb="103">
      <t>テンカン</t>
    </rPh>
    <rPh sb="104" eb="106">
      <t>シヤ</t>
    </rPh>
    <rPh sb="107" eb="108">
      <t>イ</t>
    </rPh>
    <rPh sb="110" eb="112">
      <t>ケントウ</t>
    </rPh>
    <rPh sb="120" eb="122">
      <t>コウキョウ</t>
    </rPh>
    <rPh sb="122" eb="124">
      <t>ゲスイ</t>
    </rPh>
    <rPh sb="125" eb="127">
      <t>セツゾク</t>
    </rPh>
    <rPh sb="129" eb="130">
      <t>サイ</t>
    </rPh>
    <rPh sb="131" eb="133">
      <t>ハッセイ</t>
    </rPh>
    <rPh sb="140" eb="143">
      <t>ジョウカソウ</t>
    </rPh>
    <rPh sb="143" eb="145">
      <t>ジギョウ</t>
    </rPh>
    <rPh sb="146" eb="148">
      <t>テンカン</t>
    </rPh>
    <rPh sb="150" eb="151">
      <t>サイ</t>
    </rPh>
    <rPh sb="152" eb="154">
      <t>ジュウミン</t>
    </rPh>
    <rPh sb="155" eb="158">
      <t>シヨウリョウ</t>
    </rPh>
    <rPh sb="158" eb="160">
      <t>フタン</t>
    </rPh>
    <rPh sb="161" eb="163">
      <t>ゾウカ</t>
    </rPh>
    <rPh sb="163" eb="164">
      <t>トウ</t>
    </rPh>
    <rPh sb="165" eb="166">
      <t>アラ</t>
    </rPh>
    <rPh sb="168" eb="170">
      <t>モンダイ</t>
    </rPh>
    <rPh sb="171" eb="173">
      <t>ハッセイ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</si>
</sst>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87749888"/>
        <c:axId val="387750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387749888"/>
        <c:axId val="387750280"/>
      </c:lineChart>
      <c:dateAx>
        <c:axId val="387749888"/>
        <c:scaling>
          <c:orientation val="minMax"/>
        </c:scaling>
        <c:delete val="1"/>
        <c:axPos val="b"/>
        <c:numFmt formatCode="ge" sourceLinked="1"/>
        <c:majorTickMark val="none"/>
        <c:minorTickMark val="none"/>
        <c:tickLblPos val="none"/>
        <c:crossAx val="387750280"/>
        <c:crosses val="autoZero"/>
        <c:auto val="1"/>
        <c:lblOffset val="100"/>
        <c:baseTimeUnit val="years"/>
      </c:dateAx>
      <c:valAx>
        <c:axId val="387750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4988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53.9</c:v>
                </c:pt>
                <c:pt idx="1">
                  <c:v>55.84</c:v>
                </c:pt>
                <c:pt idx="2">
                  <c:v>51.95</c:v>
                </c:pt>
                <c:pt idx="3">
                  <c:v>51.95</c:v>
                </c:pt>
                <c:pt idx="4">
                  <c:v>50</c:v>
                </c:pt>
              </c:numCache>
            </c:numRef>
          </c:val>
        </c:ser>
        <c:dLbls>
          <c:showLegendKey val="0"/>
          <c:showVal val="0"/>
          <c:showCatName val="0"/>
          <c:showSerName val="0"/>
          <c:showPercent val="0"/>
          <c:showBubbleSize val="0"/>
        </c:dLbls>
        <c:gapWidth val="150"/>
        <c:axId val="387764000"/>
        <c:axId val="387764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387764000"/>
        <c:axId val="387764392"/>
      </c:lineChart>
      <c:dateAx>
        <c:axId val="387764000"/>
        <c:scaling>
          <c:orientation val="minMax"/>
        </c:scaling>
        <c:delete val="1"/>
        <c:axPos val="b"/>
        <c:numFmt formatCode="ge" sourceLinked="1"/>
        <c:majorTickMark val="none"/>
        <c:minorTickMark val="none"/>
        <c:tickLblPos val="none"/>
        <c:crossAx val="387764392"/>
        <c:crosses val="autoZero"/>
        <c:auto val="1"/>
        <c:lblOffset val="100"/>
        <c:baseTimeUnit val="years"/>
      </c:dateAx>
      <c:valAx>
        <c:axId val="387764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6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97.06</c:v>
                </c:pt>
                <c:pt idx="1">
                  <c:v>97.3</c:v>
                </c:pt>
                <c:pt idx="2">
                  <c:v>97.76</c:v>
                </c:pt>
                <c:pt idx="3">
                  <c:v>97.75</c:v>
                </c:pt>
                <c:pt idx="4">
                  <c:v>97.69</c:v>
                </c:pt>
              </c:numCache>
            </c:numRef>
          </c:val>
        </c:ser>
        <c:dLbls>
          <c:showLegendKey val="0"/>
          <c:showVal val="0"/>
          <c:showCatName val="0"/>
          <c:showSerName val="0"/>
          <c:showPercent val="0"/>
          <c:showBubbleSize val="0"/>
        </c:dLbls>
        <c:gapWidth val="150"/>
        <c:axId val="699695528"/>
        <c:axId val="69969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699695528"/>
        <c:axId val="699695920"/>
      </c:lineChart>
      <c:dateAx>
        <c:axId val="699695528"/>
        <c:scaling>
          <c:orientation val="minMax"/>
        </c:scaling>
        <c:delete val="1"/>
        <c:axPos val="b"/>
        <c:numFmt formatCode="ge" sourceLinked="1"/>
        <c:majorTickMark val="none"/>
        <c:minorTickMark val="none"/>
        <c:tickLblPos val="none"/>
        <c:crossAx val="699695920"/>
        <c:crosses val="autoZero"/>
        <c:auto val="1"/>
        <c:lblOffset val="100"/>
        <c:baseTimeUnit val="years"/>
      </c:dateAx>
      <c:valAx>
        <c:axId val="69969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9695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95.97</c:v>
                </c:pt>
                <c:pt idx="1">
                  <c:v>95.11</c:v>
                </c:pt>
                <c:pt idx="2">
                  <c:v>99.59</c:v>
                </c:pt>
                <c:pt idx="3">
                  <c:v>97.93</c:v>
                </c:pt>
                <c:pt idx="4">
                  <c:v>95.38</c:v>
                </c:pt>
              </c:numCache>
            </c:numRef>
          </c:val>
        </c:ser>
        <c:dLbls>
          <c:showLegendKey val="0"/>
          <c:showVal val="0"/>
          <c:showCatName val="0"/>
          <c:showSerName val="0"/>
          <c:showPercent val="0"/>
          <c:showBubbleSize val="0"/>
        </c:dLbls>
        <c:gapWidth val="150"/>
        <c:axId val="387751456"/>
        <c:axId val="387751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7751456"/>
        <c:axId val="387751848"/>
      </c:lineChart>
      <c:dateAx>
        <c:axId val="387751456"/>
        <c:scaling>
          <c:orientation val="minMax"/>
        </c:scaling>
        <c:delete val="1"/>
        <c:axPos val="b"/>
        <c:numFmt formatCode="ge" sourceLinked="1"/>
        <c:majorTickMark val="none"/>
        <c:minorTickMark val="none"/>
        <c:tickLblPos val="none"/>
        <c:crossAx val="387751848"/>
        <c:crosses val="autoZero"/>
        <c:auto val="1"/>
        <c:lblOffset val="100"/>
        <c:baseTimeUnit val="years"/>
      </c:dateAx>
      <c:valAx>
        <c:axId val="387751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5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7753024"/>
        <c:axId val="387753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7753024"/>
        <c:axId val="387753416"/>
      </c:lineChart>
      <c:dateAx>
        <c:axId val="387753024"/>
        <c:scaling>
          <c:orientation val="minMax"/>
        </c:scaling>
        <c:delete val="1"/>
        <c:axPos val="b"/>
        <c:numFmt formatCode="ge" sourceLinked="1"/>
        <c:majorTickMark val="none"/>
        <c:minorTickMark val="none"/>
        <c:tickLblPos val="none"/>
        <c:crossAx val="387753416"/>
        <c:crosses val="autoZero"/>
        <c:auto val="1"/>
        <c:lblOffset val="100"/>
        <c:baseTimeUnit val="years"/>
      </c:dateAx>
      <c:valAx>
        <c:axId val="387753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5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7754592"/>
        <c:axId val="387754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7754592"/>
        <c:axId val="387754984"/>
      </c:lineChart>
      <c:dateAx>
        <c:axId val="387754592"/>
        <c:scaling>
          <c:orientation val="minMax"/>
        </c:scaling>
        <c:delete val="1"/>
        <c:axPos val="b"/>
        <c:numFmt formatCode="ge" sourceLinked="1"/>
        <c:majorTickMark val="none"/>
        <c:minorTickMark val="none"/>
        <c:tickLblPos val="none"/>
        <c:crossAx val="387754984"/>
        <c:crosses val="autoZero"/>
        <c:auto val="1"/>
        <c:lblOffset val="100"/>
        <c:baseTimeUnit val="years"/>
      </c:dateAx>
      <c:valAx>
        <c:axId val="387754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5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7756160"/>
        <c:axId val="387756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7756160"/>
        <c:axId val="387756552"/>
      </c:lineChart>
      <c:dateAx>
        <c:axId val="387756160"/>
        <c:scaling>
          <c:orientation val="minMax"/>
        </c:scaling>
        <c:delete val="1"/>
        <c:axPos val="b"/>
        <c:numFmt formatCode="ge" sourceLinked="1"/>
        <c:majorTickMark val="none"/>
        <c:minorTickMark val="none"/>
        <c:tickLblPos val="none"/>
        <c:crossAx val="387756552"/>
        <c:crosses val="autoZero"/>
        <c:auto val="1"/>
        <c:lblOffset val="100"/>
        <c:baseTimeUnit val="years"/>
      </c:dateAx>
      <c:valAx>
        <c:axId val="387756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5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7757728"/>
        <c:axId val="387758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7757728"/>
        <c:axId val="387758120"/>
      </c:lineChart>
      <c:dateAx>
        <c:axId val="387757728"/>
        <c:scaling>
          <c:orientation val="minMax"/>
        </c:scaling>
        <c:delete val="1"/>
        <c:axPos val="b"/>
        <c:numFmt formatCode="ge" sourceLinked="1"/>
        <c:majorTickMark val="none"/>
        <c:minorTickMark val="none"/>
        <c:tickLblPos val="none"/>
        <c:crossAx val="387758120"/>
        <c:crosses val="autoZero"/>
        <c:auto val="1"/>
        <c:lblOffset val="100"/>
        <c:baseTimeUnit val="years"/>
      </c:dateAx>
      <c:valAx>
        <c:axId val="387758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774.14</c:v>
                </c:pt>
                <c:pt idx="1">
                  <c:v>721.91</c:v>
                </c:pt>
                <c:pt idx="2">
                  <c:v>765.36</c:v>
                </c:pt>
                <c:pt idx="3">
                  <c:v>604.95000000000005</c:v>
                </c:pt>
                <c:pt idx="4">
                  <c:v>544.21</c:v>
                </c:pt>
              </c:numCache>
            </c:numRef>
          </c:val>
        </c:ser>
        <c:dLbls>
          <c:showLegendKey val="0"/>
          <c:showVal val="0"/>
          <c:showCatName val="0"/>
          <c:showSerName val="0"/>
          <c:showPercent val="0"/>
          <c:showBubbleSize val="0"/>
        </c:dLbls>
        <c:gapWidth val="150"/>
        <c:axId val="387759296"/>
        <c:axId val="387759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387759296"/>
        <c:axId val="387759688"/>
      </c:lineChart>
      <c:dateAx>
        <c:axId val="387759296"/>
        <c:scaling>
          <c:orientation val="minMax"/>
        </c:scaling>
        <c:delete val="1"/>
        <c:axPos val="b"/>
        <c:numFmt formatCode="ge" sourceLinked="1"/>
        <c:majorTickMark val="none"/>
        <c:minorTickMark val="none"/>
        <c:tickLblPos val="none"/>
        <c:crossAx val="387759688"/>
        <c:crosses val="autoZero"/>
        <c:auto val="1"/>
        <c:lblOffset val="100"/>
        <c:baseTimeUnit val="years"/>
      </c:dateAx>
      <c:valAx>
        <c:axId val="387759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5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46.94</c:v>
                </c:pt>
                <c:pt idx="1">
                  <c:v>46.66</c:v>
                </c:pt>
                <c:pt idx="2">
                  <c:v>43.23</c:v>
                </c:pt>
                <c:pt idx="3">
                  <c:v>46.39</c:v>
                </c:pt>
                <c:pt idx="4">
                  <c:v>43.9</c:v>
                </c:pt>
              </c:numCache>
            </c:numRef>
          </c:val>
        </c:ser>
        <c:dLbls>
          <c:showLegendKey val="0"/>
          <c:showVal val="0"/>
          <c:showCatName val="0"/>
          <c:showSerName val="0"/>
          <c:showPercent val="0"/>
          <c:showBubbleSize val="0"/>
        </c:dLbls>
        <c:gapWidth val="150"/>
        <c:axId val="387760864"/>
        <c:axId val="387761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387760864"/>
        <c:axId val="387761256"/>
      </c:lineChart>
      <c:dateAx>
        <c:axId val="387760864"/>
        <c:scaling>
          <c:orientation val="minMax"/>
        </c:scaling>
        <c:delete val="1"/>
        <c:axPos val="b"/>
        <c:numFmt formatCode="ge" sourceLinked="1"/>
        <c:majorTickMark val="none"/>
        <c:minorTickMark val="none"/>
        <c:tickLblPos val="none"/>
        <c:crossAx val="387761256"/>
        <c:crosses val="autoZero"/>
        <c:auto val="1"/>
        <c:lblOffset val="100"/>
        <c:baseTimeUnit val="years"/>
      </c:dateAx>
      <c:valAx>
        <c:axId val="387761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6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260.69</c:v>
                </c:pt>
                <c:pt idx="1">
                  <c:v>270.68</c:v>
                </c:pt>
                <c:pt idx="2">
                  <c:v>299.5</c:v>
                </c:pt>
                <c:pt idx="3">
                  <c:v>284.85000000000002</c:v>
                </c:pt>
                <c:pt idx="4">
                  <c:v>329.8</c:v>
                </c:pt>
              </c:numCache>
            </c:numRef>
          </c:val>
        </c:ser>
        <c:dLbls>
          <c:showLegendKey val="0"/>
          <c:showVal val="0"/>
          <c:showCatName val="0"/>
          <c:showSerName val="0"/>
          <c:showPercent val="0"/>
          <c:showBubbleSize val="0"/>
        </c:dLbls>
        <c:gapWidth val="150"/>
        <c:axId val="387762432"/>
        <c:axId val="387762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387762432"/>
        <c:axId val="387762824"/>
      </c:lineChart>
      <c:dateAx>
        <c:axId val="387762432"/>
        <c:scaling>
          <c:orientation val="minMax"/>
        </c:scaling>
        <c:delete val="1"/>
        <c:axPos val="b"/>
        <c:numFmt formatCode="ge" sourceLinked="1"/>
        <c:majorTickMark val="none"/>
        <c:minorTickMark val="none"/>
        <c:tickLblPos val="none"/>
        <c:crossAx val="387762824"/>
        <c:crosses val="autoZero"/>
        <c:auto val="1"/>
        <c:lblOffset val="100"/>
        <c:baseTimeUnit val="years"/>
      </c:dateAx>
      <c:valAx>
        <c:axId val="387762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76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山形県　最上町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9251</v>
      </c>
      <c r="AM8" s="64"/>
      <c r="AN8" s="64"/>
      <c r="AO8" s="64"/>
      <c r="AP8" s="64"/>
      <c r="AQ8" s="64"/>
      <c r="AR8" s="64"/>
      <c r="AS8" s="64"/>
      <c r="AT8" s="63">
        <f>データ!S6</f>
        <v>330.37</v>
      </c>
      <c r="AU8" s="63"/>
      <c r="AV8" s="63"/>
      <c r="AW8" s="63"/>
      <c r="AX8" s="63"/>
      <c r="AY8" s="63"/>
      <c r="AZ8" s="63"/>
      <c r="BA8" s="63"/>
      <c r="BB8" s="63">
        <f>データ!T6</f>
        <v>28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3.78</v>
      </c>
      <c r="Q10" s="63"/>
      <c r="R10" s="63"/>
      <c r="S10" s="63"/>
      <c r="T10" s="63"/>
      <c r="U10" s="63"/>
      <c r="V10" s="63"/>
      <c r="W10" s="63">
        <f>データ!P6</f>
        <v>88.52</v>
      </c>
      <c r="X10" s="63"/>
      <c r="Y10" s="63"/>
      <c r="Z10" s="63"/>
      <c r="AA10" s="63"/>
      <c r="AB10" s="63"/>
      <c r="AC10" s="63"/>
      <c r="AD10" s="64">
        <f>データ!Q6</f>
        <v>2990</v>
      </c>
      <c r="AE10" s="64"/>
      <c r="AF10" s="64"/>
      <c r="AG10" s="64"/>
      <c r="AH10" s="64"/>
      <c r="AI10" s="64"/>
      <c r="AJ10" s="64"/>
      <c r="AK10" s="2"/>
      <c r="AL10" s="64">
        <f>データ!U6</f>
        <v>346</v>
      </c>
      <c r="AM10" s="64"/>
      <c r="AN10" s="64"/>
      <c r="AO10" s="64"/>
      <c r="AP10" s="64"/>
      <c r="AQ10" s="64"/>
      <c r="AR10" s="64"/>
      <c r="AS10" s="64"/>
      <c r="AT10" s="63">
        <f>データ!V6</f>
        <v>0.13</v>
      </c>
      <c r="AU10" s="63"/>
      <c r="AV10" s="63"/>
      <c r="AW10" s="63"/>
      <c r="AX10" s="63"/>
      <c r="AY10" s="63"/>
      <c r="AZ10" s="63"/>
      <c r="BA10" s="63"/>
      <c r="BB10" s="63">
        <f>データ!W6</f>
        <v>2661.54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63622</v>
      </c>
      <c r="D6" s="31">
        <f t="shared" si="3"/>
        <v>47</v>
      </c>
      <c r="E6" s="31">
        <f t="shared" si="3"/>
        <v>17</v>
      </c>
      <c r="F6" s="31">
        <f t="shared" si="3"/>
        <v>5</v>
      </c>
      <c r="G6" s="31">
        <f t="shared" si="3"/>
        <v>0</v>
      </c>
      <c r="H6" s="31" t="str">
        <f t="shared" si="3"/>
        <v>山形県　最上町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3.78</v>
      </c>
      <c r="P6" s="32">
        <f t="shared" si="3"/>
        <v>88.52</v>
      </c>
      <c r="Q6" s="32">
        <f t="shared" si="3"/>
        <v>2990</v>
      </c>
      <c r="R6" s="32">
        <f t="shared" si="3"/>
        <v>9251</v>
      </c>
      <c r="S6" s="32">
        <f t="shared" si="3"/>
        <v>330.37</v>
      </c>
      <c r="T6" s="32">
        <f t="shared" si="3"/>
        <v>28</v>
      </c>
      <c r="U6" s="32">
        <f t="shared" si="3"/>
        <v>346</v>
      </c>
      <c r="V6" s="32">
        <f t="shared" si="3"/>
        <v>0.13</v>
      </c>
      <c r="W6" s="32">
        <f t="shared" si="3"/>
        <v>2661.54</v>
      </c>
      <c r="X6" s="33">
        <f>IF(X7="",NA(),X7)</f>
        <v>95.97</v>
      </c>
      <c r="Y6" s="33">
        <f t="shared" ref="Y6:AG6" si="4">IF(Y7="",NA(),Y7)</f>
        <v>95.11</v>
      </c>
      <c r="Z6" s="33">
        <f t="shared" si="4"/>
        <v>99.59</v>
      </c>
      <c r="AA6" s="33">
        <f t="shared" si="4"/>
        <v>97.93</v>
      </c>
      <c r="AB6" s="33">
        <f t="shared" si="4"/>
        <v>95.38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774.14</v>
      </c>
      <c r="BF6" s="33">
        <f t="shared" ref="BF6:BN6" si="7">IF(BF7="",NA(),BF7)</f>
        <v>721.91</v>
      </c>
      <c r="BG6" s="33">
        <f t="shared" si="7"/>
        <v>765.36</v>
      </c>
      <c r="BH6" s="33">
        <f t="shared" si="7"/>
        <v>604.95000000000005</v>
      </c>
      <c r="BI6" s="33">
        <f t="shared" si="7"/>
        <v>544.21</v>
      </c>
      <c r="BJ6" s="33">
        <f t="shared" si="7"/>
        <v>1239.2</v>
      </c>
      <c r="BK6" s="33">
        <f t="shared" si="7"/>
        <v>1197.82</v>
      </c>
      <c r="BL6" s="33">
        <f t="shared" si="7"/>
        <v>1126.77</v>
      </c>
      <c r="BM6" s="33">
        <f t="shared" si="7"/>
        <v>1044.8</v>
      </c>
      <c r="BN6" s="33">
        <f t="shared" si="7"/>
        <v>1081.8</v>
      </c>
      <c r="BO6" s="32" t="str">
        <f>IF(BO7="","",IF(BO7="-","【-】","【"&amp;SUBSTITUTE(TEXT(BO7,"#,##0.00"),"-","△")&amp;"】"))</f>
        <v>【1,015.77】</v>
      </c>
      <c r="BP6" s="33">
        <f>IF(BP7="",NA(),BP7)</f>
        <v>46.94</v>
      </c>
      <c r="BQ6" s="33">
        <f t="shared" ref="BQ6:BY6" si="8">IF(BQ7="",NA(),BQ7)</f>
        <v>46.66</v>
      </c>
      <c r="BR6" s="33">
        <f t="shared" si="8"/>
        <v>43.23</v>
      </c>
      <c r="BS6" s="33">
        <f t="shared" si="8"/>
        <v>46.39</v>
      </c>
      <c r="BT6" s="33">
        <f t="shared" si="8"/>
        <v>43.9</v>
      </c>
      <c r="BU6" s="33">
        <f t="shared" si="8"/>
        <v>51.56</v>
      </c>
      <c r="BV6" s="33">
        <f t="shared" si="8"/>
        <v>51.03</v>
      </c>
      <c r="BW6" s="33">
        <f t="shared" si="8"/>
        <v>50.9</v>
      </c>
      <c r="BX6" s="33">
        <f t="shared" si="8"/>
        <v>50.82</v>
      </c>
      <c r="BY6" s="33">
        <f t="shared" si="8"/>
        <v>52.19</v>
      </c>
      <c r="BZ6" s="32" t="str">
        <f>IF(BZ7="","",IF(BZ7="-","【-】","【"&amp;SUBSTITUTE(TEXT(BZ7,"#,##0.00"),"-","△")&amp;"】"))</f>
        <v>【52.78】</v>
      </c>
      <c r="CA6" s="33">
        <f>IF(CA7="",NA(),CA7)</f>
        <v>260.69</v>
      </c>
      <c r="CB6" s="33">
        <f t="shared" ref="CB6:CJ6" si="9">IF(CB7="",NA(),CB7)</f>
        <v>270.68</v>
      </c>
      <c r="CC6" s="33">
        <f t="shared" si="9"/>
        <v>299.5</v>
      </c>
      <c r="CD6" s="33">
        <f t="shared" si="9"/>
        <v>284.85000000000002</v>
      </c>
      <c r="CE6" s="33">
        <f t="shared" si="9"/>
        <v>329.8</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53.9</v>
      </c>
      <c r="CM6" s="33">
        <f t="shared" ref="CM6:CU6" si="10">IF(CM7="",NA(),CM7)</f>
        <v>55.84</v>
      </c>
      <c r="CN6" s="33">
        <f t="shared" si="10"/>
        <v>51.95</v>
      </c>
      <c r="CO6" s="33">
        <f t="shared" si="10"/>
        <v>51.95</v>
      </c>
      <c r="CP6" s="33">
        <f t="shared" si="10"/>
        <v>50</v>
      </c>
      <c r="CQ6" s="33">
        <f t="shared" si="10"/>
        <v>55.2</v>
      </c>
      <c r="CR6" s="33">
        <f t="shared" si="10"/>
        <v>54.74</v>
      </c>
      <c r="CS6" s="33">
        <f t="shared" si="10"/>
        <v>53.78</v>
      </c>
      <c r="CT6" s="33">
        <f t="shared" si="10"/>
        <v>53.24</v>
      </c>
      <c r="CU6" s="33">
        <f t="shared" si="10"/>
        <v>52.31</v>
      </c>
      <c r="CV6" s="32" t="str">
        <f>IF(CV7="","",IF(CV7="-","【-】","【"&amp;SUBSTITUTE(TEXT(CV7,"#,##0.00"),"-","△")&amp;"】"))</f>
        <v>【52.74】</v>
      </c>
      <c r="CW6" s="33">
        <f>IF(CW7="",NA(),CW7)</f>
        <v>97.06</v>
      </c>
      <c r="CX6" s="33">
        <f t="shared" ref="CX6:DF6" si="11">IF(CX7="",NA(),CX7)</f>
        <v>97.3</v>
      </c>
      <c r="CY6" s="33">
        <f t="shared" si="11"/>
        <v>97.76</v>
      </c>
      <c r="CZ6" s="33">
        <f t="shared" si="11"/>
        <v>97.75</v>
      </c>
      <c r="DA6" s="33">
        <f t="shared" si="11"/>
        <v>97.69</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x14ac:dyDescent="0.15">
      <c r="A7" s="26"/>
      <c r="B7" s="35">
        <v>2015</v>
      </c>
      <c r="C7" s="35">
        <v>63622</v>
      </c>
      <c r="D7" s="35">
        <v>47</v>
      </c>
      <c r="E7" s="35">
        <v>17</v>
      </c>
      <c r="F7" s="35">
        <v>5</v>
      </c>
      <c r="G7" s="35">
        <v>0</v>
      </c>
      <c r="H7" s="35" t="s">
        <v>96</v>
      </c>
      <c r="I7" s="35" t="s">
        <v>97</v>
      </c>
      <c r="J7" s="35" t="s">
        <v>98</v>
      </c>
      <c r="K7" s="35" t="s">
        <v>99</v>
      </c>
      <c r="L7" s="35" t="s">
        <v>100</v>
      </c>
      <c r="M7" s="36" t="s">
        <v>101</v>
      </c>
      <c r="N7" s="36" t="s">
        <v>102</v>
      </c>
      <c r="O7" s="36">
        <v>3.78</v>
      </c>
      <c r="P7" s="36">
        <v>88.52</v>
      </c>
      <c r="Q7" s="36">
        <v>2990</v>
      </c>
      <c r="R7" s="36">
        <v>9251</v>
      </c>
      <c r="S7" s="36">
        <v>330.37</v>
      </c>
      <c r="T7" s="36">
        <v>28</v>
      </c>
      <c r="U7" s="36">
        <v>346</v>
      </c>
      <c r="V7" s="36">
        <v>0.13</v>
      </c>
      <c r="W7" s="36">
        <v>2661.54</v>
      </c>
      <c r="X7" s="36">
        <v>95.97</v>
      </c>
      <c r="Y7" s="36">
        <v>95.11</v>
      </c>
      <c r="Z7" s="36">
        <v>99.59</v>
      </c>
      <c r="AA7" s="36">
        <v>97.93</v>
      </c>
      <c r="AB7" s="36">
        <v>95.38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774.14</v>
      </c>
      <c r="BF7" s="36">
        <v>721.91</v>
      </c>
      <c r="BG7" s="36">
        <v>765.36</v>
      </c>
      <c r="BH7" s="36">
        <v>604.95000000000005</v>
      </c>
      <c r="BI7" s="36">
        <v>544.21</v>
      </c>
      <c r="BJ7" s="36">
        <v>1239.2</v>
      </c>
      <c r="BK7" s="36">
        <v>1197.82</v>
      </c>
      <c r="BL7" s="36">
        <v>1126.77</v>
      </c>
      <c r="BM7" s="36">
        <v>1044.8</v>
      </c>
      <c r="BN7" s="36">
        <v>1081.8</v>
      </c>
      <c r="BO7" s="36">
        <v>1015.77</v>
      </c>
      <c r="BP7" s="36">
        <v>46.94</v>
      </c>
      <c r="BQ7" s="36">
        <v>46.66</v>
      </c>
      <c r="BR7" s="36">
        <v>43.23</v>
      </c>
      <c r="BS7" s="36">
        <v>46.39</v>
      </c>
      <c r="BT7" s="36">
        <v>43.9</v>
      </c>
      <c r="BU7" s="36">
        <v>51.56</v>
      </c>
      <c r="BV7" s="36">
        <v>51.03</v>
      </c>
      <c r="BW7" s="36">
        <v>50.9</v>
      </c>
      <c r="BX7" s="36">
        <v>50.82</v>
      </c>
      <c r="BY7" s="36">
        <v>52.19</v>
      </c>
      <c r="BZ7" s="36">
        <v>52.78</v>
      </c>
      <c r="CA7" s="36">
        <v>260.69</v>
      </c>
      <c r="CB7" s="36">
        <v>270.68</v>
      </c>
      <c r="CC7" s="36">
        <v>299.5</v>
      </c>
      <c r="CD7" s="36">
        <v>284.85000000000002</v>
      </c>
      <c r="CE7" s="36">
        <v>329.8</v>
      </c>
      <c r="CF7" s="36">
        <v>283.26</v>
      </c>
      <c r="CG7" s="36">
        <v>289.60000000000002</v>
      </c>
      <c r="CH7" s="36">
        <v>293.27</v>
      </c>
      <c r="CI7" s="36">
        <v>300.52</v>
      </c>
      <c r="CJ7" s="36">
        <v>296.14</v>
      </c>
      <c r="CK7" s="36">
        <v>289.81</v>
      </c>
      <c r="CL7" s="36">
        <v>53.9</v>
      </c>
      <c r="CM7" s="36">
        <v>55.84</v>
      </c>
      <c r="CN7" s="36">
        <v>51.95</v>
      </c>
      <c r="CO7" s="36">
        <v>51.95</v>
      </c>
      <c r="CP7" s="36">
        <v>50</v>
      </c>
      <c r="CQ7" s="36">
        <v>55.2</v>
      </c>
      <c r="CR7" s="36">
        <v>54.74</v>
      </c>
      <c r="CS7" s="36">
        <v>53.78</v>
      </c>
      <c r="CT7" s="36">
        <v>53.24</v>
      </c>
      <c r="CU7" s="36">
        <v>52.31</v>
      </c>
      <c r="CV7" s="36">
        <v>52.74</v>
      </c>
      <c r="CW7" s="36">
        <v>97.06</v>
      </c>
      <c r="CX7" s="36">
        <v>97.3</v>
      </c>
      <c r="CY7" s="36">
        <v>97.76</v>
      </c>
      <c r="CZ7" s="36">
        <v>97.75</v>
      </c>
      <c r="DA7" s="36">
        <v>97.69</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2017-02-08T03:07:17Z</dcterms:created>
  <dcterms:modified xsi:type="dcterms:W3CDTF">2017-02-14T04:24:07Z</dcterms:modified>
  <cp:category/>
</cp:coreProperties>
</file>