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AD10" i="4" s="1"/>
  <c r="P6" i="5"/>
  <c r="W10" i="4" s="1"/>
  <c r="O6" i="5"/>
  <c r="P10" i="4" s="1"/>
  <c r="N6" i="5"/>
  <c r="I10" i="4" s="1"/>
  <c r="M6" i="5"/>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B10"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<sst xmlns="http://schemas.openxmlformats.org/spreadsheetml/2006/main" count="221" uniqueCount="111">
  <si>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</si>
  <si>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</si>
  <si>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</si>
  <si>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</si>
  <si>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</si>
  <si>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</si>
  <si>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</si>
  <si>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</si>
  <si>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</si>
  <si>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</si>
  <si>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</si>
  <si>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</si>
  <si>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</si>
  <si>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</si>
  <si>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</si>
  <si>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</si>
  <si>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</si>
  <si>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</si>
  <si>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</si>
  <si>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</si>
  <si>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</si>
  <si>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</si>
  <si>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</si>
  <si>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</si>
  <si>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</si>
  <si>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</si>
  <si>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</si>
  <si>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</si>
  <si>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</si>
  <si>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</si>
  <si>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</si>
  <si>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</si>
  <si>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</si>
  <si>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</si>
  <si>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</si>
  <si>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</si>
  <si>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</si>
  <si>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</si>
  <si>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</si>
  <si>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</si>
  <si>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</si>
  <si>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</si>
  <si>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</si>
  <si>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</si>
  <si>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</si>
  <si>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</si>
  <si>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</si>
  <si>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</si>
  <si>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</si>
  <si>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</si>
  <si>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</si>
  <si>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</si>
  <si>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</si>
  <si>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</si>
  <si>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</si>
  <si>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</si>
  <si>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</si>
  <si>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</si>
  <si>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</si>
  <si>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</si>
  <si>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</si>
  <si>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</si>
  <si>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</si>
  <si>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</si>
  <si>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</si>
  <si>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</si>
  <si>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</si>
  <si>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</si>
  <si>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</si>
  <si>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</si>
  <si>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</si>
  <si>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</si>
  <si>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</si>
  <si>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</si>
  <si>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</si>
  <si>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</si>
  <si>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</si>
  <si>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</si>
  <si>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</si>
  <si>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</si>
  <si>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</si>
  <si>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</si>
  <si>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</si>
  <si>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</si>
  <si>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</si>
  <si>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</si>
  <si>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</si>
  <si>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</si>
  <si>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</si>
  <si>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</si>
  <si>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</si>
  <si>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</si>
  <si>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</si>
  <si>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</si>
  <si>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</si>
  <si>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</si>
  <si>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川西町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</si>
  <si>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</si>
  <si>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</si>
  <si>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</si>
  <si>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</si>
  <si>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</si>
  <si>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</si>
  <si>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</si>
  <si>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</si>
  <si>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</si>
  <si>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</si>
  <si>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</si>
  <si>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年々人口が減少して</t>
    </r>
    <r>
      <rPr>
        <sz val="11"/>
        <color theme="1"/>
        <rFont val="ＭＳ ゴシック"/>
        <family val="3"/>
        <charset val="128"/>
      </rPr>
      <t>いるなか、接続率については頭打ちの状況である。
　農業集落排水使用料の未収金については、税務収納課と連携を密にし、滞納額の減少に努めている。
　平成２１年６月分より平均１２．９％の料金改定を行い、料金水準は平均値を上回っている。
　平成３３年度をピークに、建設改良地方債の償還額が年々増大するため、料金収入や資本費平準化債だけでは費用を賄うことができず、一般会計に頼らざるを得ない状況である。</t>
    </r>
    <rPh sb="1" eb="3">
      <t>ネンネン</t>
    </rPh>
    <rPh sb="3" eb="5">
      <t>ジンコウ</t>
    </rPh>
    <rPh sb="6" eb="8">
      <t>ゲンショウ</t>
    </rPh>
    <rPh sb="15" eb="17">
      <t>セツゾク</t>
    </rPh>
    <rPh sb="17" eb="18">
      <t>リツ</t>
    </rPh>
    <rPh sb="23" eb="25">
      <t>アタマウ</t>
    </rPh>
    <rPh sb="27" eb="29">
      <t>ジョウキョウ</t>
    </rPh>
    <rPh sb="35" eb="37">
      <t>ノウギョウ</t>
    </rPh>
    <rPh sb="37" eb="39">
      <t>シュウラク</t>
    </rPh>
    <rPh sb="39" eb="41">
      <t>ハイスイ</t>
    </rPh>
    <rPh sb="41" eb="43">
      <t>シヨウ</t>
    </rPh>
    <rPh sb="45" eb="48">
      <t>ミシュウキン</t>
    </rPh>
    <rPh sb="54" eb="56">
      <t>ゼイム</t>
    </rPh>
    <rPh sb="56" eb="58">
      <t>シュウノウ</t>
    </rPh>
    <rPh sb="58" eb="59">
      <t>カ</t>
    </rPh>
    <rPh sb="60" eb="62">
      <t>レンケイ</t>
    </rPh>
    <rPh sb="63" eb="64">
      <t>ミツ</t>
    </rPh>
    <rPh sb="67" eb="70">
      <t>タイノウガク</t>
    </rPh>
    <rPh sb="71" eb="73">
      <t>ゲンショウ</t>
    </rPh>
    <rPh sb="74" eb="75">
      <t>ツト</t>
    </rPh>
    <rPh sb="82" eb="84">
      <t>ヘイセイ</t>
    </rPh>
    <rPh sb="86" eb="87">
      <t>ネン</t>
    </rPh>
    <rPh sb="88" eb="89">
      <t>ガツ</t>
    </rPh>
    <rPh sb="89" eb="90">
      <t>ブン</t>
    </rPh>
    <rPh sb="92" eb="94">
      <t>ヘイキン</t>
    </rPh>
    <rPh sb="100" eb="102">
      <t>リョウキン</t>
    </rPh>
    <rPh sb="102" eb="104">
      <t>カイテイ</t>
    </rPh>
    <rPh sb="105" eb="106">
      <t>オコナ</t>
    </rPh>
    <rPh sb="108" eb="110">
      <t>リョウキン</t>
    </rPh>
    <rPh sb="110" eb="112">
      <t>スイジュン</t>
    </rPh>
    <rPh sb="113" eb="116">
      <t>ヘイキンチ</t>
    </rPh>
    <rPh sb="117" eb="119">
      <t>ウワマワ</t>
    </rPh>
    <rPh sb="126" eb="128">
      <t>ヘイセイ</t>
    </rPh>
    <rPh sb="130" eb="132">
      <t>ネンド</t>
    </rPh>
    <rPh sb="138" eb="140">
      <t>ケンセツ</t>
    </rPh>
    <rPh sb="140" eb="142">
      <t>カイリョウ</t>
    </rPh>
    <rPh sb="142" eb="145">
      <t>チホウサイ</t>
    </rPh>
    <rPh sb="146" eb="148">
      <t>ショウカン</t>
    </rPh>
    <rPh sb="148" eb="149">
      <t>ガク</t>
    </rPh>
    <rPh sb="150" eb="152">
      <t>ネンネン</t>
    </rPh>
    <rPh sb="152" eb="154">
      <t>ゾウダイ</t>
    </rPh>
    <rPh sb="159" eb="161">
      <t>リョウキン</t>
    </rPh>
    <rPh sb="161" eb="163">
      <t>シュウニュウ</t>
    </rPh>
    <rPh sb="164" eb="166">
      <t>シホン</t>
    </rPh>
    <rPh sb="166" eb="167">
      <t>ヒ</t>
    </rPh>
    <rPh sb="167" eb="170">
      <t>ヘイジュンカ</t>
    </rPh>
    <rPh sb="170" eb="171">
      <t>サイ</t>
    </rPh>
    <rPh sb="175" eb="177">
      <t>ヒヨウ</t>
    </rPh>
    <rPh sb="178" eb="179">
      <t>マカナ</t>
    </rPh>
    <rPh sb="187" eb="189">
      <t>イッパン</t>
    </rPh>
    <rPh sb="189" eb="191">
      <t>カイケイ</t>
    </rPh>
    <rPh sb="192" eb="193">
      <t>タヨ</t>
    </rPh>
    <rPh sb="197" eb="198">
      <t>エ</t>
    </rPh>
    <rPh sb="200" eb="202">
      <t>ジョウキョウ</t>
    </rPh>
    <phoneticPr fontId="4"/>
  </si>
  <si>
    <r>
      <t>　処理場の機器類が耐用年数を迎えている状況であることから、順次機器の更新を行っている。
　管渠については、約２０年程度で耐用年数には達していないため、今後更新計画を策定して</t>
    </r>
    <r>
      <rPr>
        <sz val="11"/>
        <color theme="1"/>
        <rFont val="ＭＳ ゴシック"/>
        <family val="3"/>
        <charset val="128"/>
      </rPr>
      <t>いく。</t>
    </r>
    <rPh sb="1" eb="4">
      <t>ショリジョウ</t>
    </rPh>
    <rPh sb="5" eb="7">
      <t>キキ</t>
    </rPh>
    <rPh sb="7" eb="8">
      <t>ルイ</t>
    </rPh>
    <rPh sb="9" eb="11">
      <t>タイヨウ</t>
    </rPh>
    <rPh sb="11" eb="13">
      <t>ネンスウ</t>
    </rPh>
    <rPh sb="14" eb="15">
      <t>ムカ</t>
    </rPh>
    <rPh sb="19" eb="21">
      <t>ジョウキョウ</t>
    </rPh>
    <rPh sb="29" eb="31">
      <t>ジュンジ</t>
    </rPh>
    <rPh sb="31" eb="33">
      <t>キキ</t>
    </rPh>
    <rPh sb="34" eb="36">
      <t>コウシン</t>
    </rPh>
    <rPh sb="37" eb="38">
      <t>オコナ</t>
    </rPh>
    <rPh sb="45" eb="47">
      <t>カンキョ</t>
    </rPh>
    <rPh sb="53" eb="54">
      <t>ヤク</t>
    </rPh>
    <rPh sb="56" eb="57">
      <t>ネン</t>
    </rPh>
    <rPh sb="57" eb="59">
      <t>テイド</t>
    </rPh>
    <rPh sb="60" eb="62">
      <t>タイヨウ</t>
    </rPh>
    <rPh sb="62" eb="64">
      <t>ネンスウ</t>
    </rPh>
    <rPh sb="66" eb="67">
      <t>タッ</t>
    </rPh>
    <rPh sb="75" eb="77">
      <t>コンゴ</t>
    </rPh>
    <rPh sb="77" eb="79">
      <t>コウシン</t>
    </rPh>
    <rPh sb="79" eb="81">
      <t>ケイカク</t>
    </rPh>
    <rPh sb="82" eb="84">
      <t>サクテイ</t>
    </rPh>
    <phoneticPr fontId="4"/>
  </si>
  <si>
    <t>　施設の老朽化が進んでいることから、計画的かつ効率的な施設修繕の実施に努めていく。　
　また、厳しい経営状況であるため、農業集落排水使用料の改定も視野に入れ、維持管理費の削減、接続世帯の更なる増加及び収納体制の強化による滞納額の減少に努め、農業集落排水事業経営の安定化を図る。</t>
    <rPh sb="1" eb="3">
      <t>シセツ</t>
    </rPh>
    <rPh sb="4" eb="7">
      <t>ロウキュウカ</t>
    </rPh>
    <rPh sb="8" eb="9">
      <t>スス</t>
    </rPh>
    <rPh sb="18" eb="21">
      <t>ケイカクテキ</t>
    </rPh>
    <rPh sb="23" eb="26">
      <t>コウリツテキ</t>
    </rPh>
    <rPh sb="27" eb="29">
      <t>シセツ</t>
    </rPh>
    <rPh sb="29" eb="31">
      <t>シュウゼン</t>
    </rPh>
    <rPh sb="32" eb="34">
      <t>ジッシ</t>
    </rPh>
    <rPh sb="35" eb="36">
      <t>ツト</t>
    </rPh>
    <rPh sb="47" eb="48">
      <t>キビ</t>
    </rPh>
    <rPh sb="50" eb="52">
      <t>ケイエイ</t>
    </rPh>
    <rPh sb="52" eb="54">
      <t>ジョウキョウ</t>
    </rPh>
    <rPh sb="60" eb="62">
      <t>ノウギョウ</t>
    </rPh>
    <rPh sb="62" eb="64">
      <t>シュウラク</t>
    </rPh>
    <rPh sb="64" eb="66">
      <t>ハイスイ</t>
    </rPh>
    <rPh sb="66" eb="69">
      <t>シヨウリョウ</t>
    </rPh>
    <rPh sb="70" eb="72">
      <t>カイテイ</t>
    </rPh>
    <rPh sb="73" eb="75">
      <t>シヤ</t>
    </rPh>
    <rPh sb="76" eb="77">
      <t>イ</t>
    </rPh>
    <rPh sb="79" eb="81">
      <t>イジ</t>
    </rPh>
    <rPh sb="81" eb="84">
      <t>カンリヒ</t>
    </rPh>
    <rPh sb="85" eb="87">
      <t>サクゲン</t>
    </rPh>
    <rPh sb="88" eb="90">
      <t>セツゾク</t>
    </rPh>
    <rPh sb="90" eb="92">
      <t>セタイ</t>
    </rPh>
    <rPh sb="93" eb="94">
      <t>サラ</t>
    </rPh>
    <rPh sb="96" eb="98">
      <t>ゾウカ</t>
    </rPh>
    <rPh sb="98" eb="99">
      <t>オヨ</t>
    </rPh>
    <rPh sb="100" eb="102">
      <t>シュウノウ</t>
    </rPh>
    <rPh sb="102" eb="104">
      <t>タイセイ</t>
    </rPh>
    <rPh sb="105" eb="107">
      <t>キョウカ</t>
    </rPh>
    <rPh sb="110" eb="113">
      <t>タイノウガク</t>
    </rPh>
    <rPh sb="114" eb="116">
      <t>ゲンショウ</t>
    </rPh>
    <rPh sb="117" eb="118">
      <t>ツト</t>
    </rPh>
    <rPh sb="120" eb="122">
      <t>ノウギョウ</t>
    </rPh>
    <rPh sb="122" eb="124">
      <t>シュウラク</t>
    </rPh>
    <rPh sb="124" eb="126">
      <t>ハイスイ</t>
    </rPh>
    <rPh sb="126" eb="128">
      <t>ジギョウ</t>
    </rPh>
    <rPh sb="128" eb="130">
      <t>ケイエイ</t>
    </rPh>
    <rPh sb="131" eb="134">
      <t>アンテイカ</t>
    </rPh>
    <rPh sb="135" eb="136">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</si>
</sst>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5103488"/>
        <c:axId val="14511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0.08</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145103488"/>
        <c:axId val="145113856"/>
      </c:lineChart>
      <c:dateAx>
        <c:axId val="145103488"/>
        <c:scaling>
          <c:orientation val="minMax"/>
        </c:scaling>
        <c:delete val="1"/>
        <c:axPos val="b"/>
        <c:numFmt formatCode="ge" sourceLinked="1"/>
        <c:majorTickMark val="none"/>
        <c:minorTickMark val="none"/>
        <c:tickLblPos val="none"/>
        <c:crossAx val="145113856"/>
        <c:crosses val="autoZero"/>
        <c:auto val="1"/>
        <c:lblOffset val="100"/>
        <c:baseTimeUnit val="years"/>
      </c:dateAx>
      <c:valAx>
        <c:axId val="14511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10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41.21</c:v>
                </c:pt>
                <c:pt idx="1">
                  <c:v>41.21</c:v>
                </c:pt>
                <c:pt idx="2">
                  <c:v>44.9</c:v>
                </c:pt>
                <c:pt idx="3">
                  <c:v>45.55</c:v>
                </c:pt>
                <c:pt idx="4">
                  <c:v>45.12</c:v>
                </c:pt>
              </c:numCache>
            </c:numRef>
          </c:val>
        </c:ser>
        <c:dLbls>
          <c:showLegendKey val="0"/>
          <c:showVal val="0"/>
          <c:showCatName val="0"/>
          <c:showSerName val="0"/>
          <c:showPercent val="0"/>
          <c:showBubbleSize val="0"/>
        </c:dLbls>
        <c:gapWidth val="150"/>
        <c:axId val="145366016"/>
        <c:axId val="14539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46.85</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145366016"/>
        <c:axId val="145396864"/>
      </c:lineChart>
      <c:dateAx>
        <c:axId val="145366016"/>
        <c:scaling>
          <c:orientation val="minMax"/>
        </c:scaling>
        <c:delete val="1"/>
        <c:axPos val="b"/>
        <c:numFmt formatCode="ge" sourceLinked="1"/>
        <c:majorTickMark val="none"/>
        <c:minorTickMark val="none"/>
        <c:tickLblPos val="none"/>
        <c:crossAx val="145396864"/>
        <c:crosses val="autoZero"/>
        <c:auto val="1"/>
        <c:lblOffset val="100"/>
        <c:baseTimeUnit val="years"/>
      </c:dateAx>
      <c:valAx>
        <c:axId val="14539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36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82.66</c:v>
                </c:pt>
                <c:pt idx="1">
                  <c:v>83.9</c:v>
                </c:pt>
                <c:pt idx="2">
                  <c:v>85.44</c:v>
                </c:pt>
                <c:pt idx="3">
                  <c:v>85.63</c:v>
                </c:pt>
                <c:pt idx="4">
                  <c:v>86.46</c:v>
                </c:pt>
              </c:numCache>
            </c:numRef>
          </c:val>
        </c:ser>
        <c:dLbls>
          <c:showLegendKey val="0"/>
          <c:showVal val="0"/>
          <c:showCatName val="0"/>
          <c:showSerName val="0"/>
          <c:showPercent val="0"/>
          <c:showBubbleSize val="0"/>
        </c:dLbls>
        <c:gapWidth val="150"/>
        <c:axId val="145414784"/>
        <c:axId val="145416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73.78</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145414784"/>
        <c:axId val="145416960"/>
      </c:lineChart>
      <c:dateAx>
        <c:axId val="145414784"/>
        <c:scaling>
          <c:orientation val="minMax"/>
        </c:scaling>
        <c:delete val="1"/>
        <c:axPos val="b"/>
        <c:numFmt formatCode="ge" sourceLinked="1"/>
        <c:majorTickMark val="none"/>
        <c:minorTickMark val="none"/>
        <c:tickLblPos val="none"/>
        <c:crossAx val="145416960"/>
        <c:crosses val="autoZero"/>
        <c:auto val="1"/>
        <c:lblOffset val="100"/>
        <c:baseTimeUnit val="years"/>
      </c:dateAx>
      <c:valAx>
        <c:axId val="145416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41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55.52</c:v>
                </c:pt>
                <c:pt idx="1">
                  <c:v>55.34</c:v>
                </c:pt>
                <c:pt idx="2">
                  <c:v>57.64</c:v>
                </c:pt>
                <c:pt idx="3">
                  <c:v>55.18</c:v>
                </c:pt>
                <c:pt idx="4">
                  <c:v>53.48</c:v>
                </c:pt>
              </c:numCache>
            </c:numRef>
          </c:val>
        </c:ser>
        <c:dLbls>
          <c:showLegendKey val="0"/>
          <c:showVal val="0"/>
          <c:showCatName val="0"/>
          <c:showSerName val="0"/>
          <c:showPercent val="0"/>
          <c:showBubbleSize val="0"/>
        </c:dLbls>
        <c:gapWidth val="150"/>
        <c:axId val="145139968"/>
        <c:axId val="14515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5139968"/>
        <c:axId val="145150336"/>
      </c:lineChart>
      <c:dateAx>
        <c:axId val="145139968"/>
        <c:scaling>
          <c:orientation val="minMax"/>
        </c:scaling>
        <c:delete val="1"/>
        <c:axPos val="b"/>
        <c:numFmt formatCode="ge" sourceLinked="1"/>
        <c:majorTickMark val="none"/>
        <c:minorTickMark val="none"/>
        <c:tickLblPos val="none"/>
        <c:crossAx val="145150336"/>
        <c:crosses val="autoZero"/>
        <c:auto val="1"/>
        <c:lblOffset val="100"/>
        <c:baseTimeUnit val="years"/>
      </c:dateAx>
      <c:valAx>
        <c:axId val="14515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13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3935360"/>
        <c:axId val="14394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3935360"/>
        <c:axId val="143941632"/>
      </c:lineChart>
      <c:dateAx>
        <c:axId val="143935360"/>
        <c:scaling>
          <c:orientation val="minMax"/>
        </c:scaling>
        <c:delete val="1"/>
        <c:axPos val="b"/>
        <c:numFmt formatCode="ge" sourceLinked="1"/>
        <c:majorTickMark val="none"/>
        <c:minorTickMark val="none"/>
        <c:tickLblPos val="none"/>
        <c:crossAx val="143941632"/>
        <c:crosses val="autoZero"/>
        <c:auto val="1"/>
        <c:lblOffset val="100"/>
        <c:baseTimeUnit val="years"/>
      </c:dateAx>
      <c:valAx>
        <c:axId val="14394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93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3975936"/>
        <c:axId val="14397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3975936"/>
        <c:axId val="143977856"/>
      </c:lineChart>
      <c:dateAx>
        <c:axId val="143975936"/>
        <c:scaling>
          <c:orientation val="minMax"/>
        </c:scaling>
        <c:delete val="1"/>
        <c:axPos val="b"/>
        <c:numFmt formatCode="ge" sourceLinked="1"/>
        <c:majorTickMark val="none"/>
        <c:minorTickMark val="none"/>
        <c:tickLblPos val="none"/>
        <c:crossAx val="143977856"/>
        <c:crosses val="autoZero"/>
        <c:auto val="1"/>
        <c:lblOffset val="100"/>
        <c:baseTimeUnit val="years"/>
      </c:dateAx>
      <c:valAx>
        <c:axId val="14397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97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5204736"/>
        <c:axId val="145206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5204736"/>
        <c:axId val="145206656"/>
      </c:lineChart>
      <c:dateAx>
        <c:axId val="145204736"/>
        <c:scaling>
          <c:orientation val="minMax"/>
        </c:scaling>
        <c:delete val="1"/>
        <c:axPos val="b"/>
        <c:numFmt formatCode="ge" sourceLinked="1"/>
        <c:majorTickMark val="none"/>
        <c:minorTickMark val="none"/>
        <c:tickLblPos val="none"/>
        <c:crossAx val="145206656"/>
        <c:crosses val="autoZero"/>
        <c:auto val="1"/>
        <c:lblOffset val="100"/>
        <c:baseTimeUnit val="years"/>
      </c:dateAx>
      <c:valAx>
        <c:axId val="145206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204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5503360"/>
        <c:axId val="14550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5503360"/>
        <c:axId val="145505280"/>
      </c:lineChart>
      <c:dateAx>
        <c:axId val="145503360"/>
        <c:scaling>
          <c:orientation val="minMax"/>
        </c:scaling>
        <c:delete val="1"/>
        <c:axPos val="b"/>
        <c:numFmt formatCode="ge" sourceLinked="1"/>
        <c:majorTickMark val="none"/>
        <c:minorTickMark val="none"/>
        <c:tickLblPos val="none"/>
        <c:crossAx val="145505280"/>
        <c:crosses val="autoZero"/>
        <c:auto val="1"/>
        <c:lblOffset val="100"/>
        <c:baseTimeUnit val="years"/>
      </c:dateAx>
      <c:valAx>
        <c:axId val="14550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50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3096.25</c:v>
                </c:pt>
                <c:pt idx="1">
                  <c:v>2969.39</c:v>
                </c:pt>
                <c:pt idx="2">
                  <c:v>2835.4</c:v>
                </c:pt>
                <c:pt idx="3">
                  <c:v>2652.83</c:v>
                </c:pt>
                <c:pt idx="4">
                  <c:v>2511.86</c:v>
                </c:pt>
              </c:numCache>
            </c:numRef>
          </c:val>
        </c:ser>
        <c:dLbls>
          <c:showLegendKey val="0"/>
          <c:showVal val="0"/>
          <c:showCatName val="0"/>
          <c:showSerName val="0"/>
          <c:showPercent val="0"/>
          <c:showBubbleSize val="0"/>
        </c:dLbls>
        <c:gapWidth val="150"/>
        <c:axId val="145527552"/>
        <c:axId val="14552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1224.75</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145527552"/>
        <c:axId val="145529472"/>
      </c:lineChart>
      <c:dateAx>
        <c:axId val="145527552"/>
        <c:scaling>
          <c:orientation val="minMax"/>
        </c:scaling>
        <c:delete val="1"/>
        <c:axPos val="b"/>
        <c:numFmt formatCode="ge" sourceLinked="1"/>
        <c:majorTickMark val="none"/>
        <c:minorTickMark val="none"/>
        <c:tickLblPos val="none"/>
        <c:crossAx val="145529472"/>
        <c:crosses val="autoZero"/>
        <c:auto val="1"/>
        <c:lblOffset val="100"/>
        <c:baseTimeUnit val="years"/>
      </c:dateAx>
      <c:valAx>
        <c:axId val="14552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52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40.93</c:v>
                </c:pt>
                <c:pt idx="1">
                  <c:v>39.619999999999997</c:v>
                </c:pt>
                <c:pt idx="2">
                  <c:v>47.95</c:v>
                </c:pt>
                <c:pt idx="3">
                  <c:v>45.9</c:v>
                </c:pt>
                <c:pt idx="4">
                  <c:v>42.65</c:v>
                </c:pt>
              </c:numCache>
            </c:numRef>
          </c:val>
        </c:ser>
        <c:dLbls>
          <c:showLegendKey val="0"/>
          <c:showVal val="0"/>
          <c:showCatName val="0"/>
          <c:showSerName val="0"/>
          <c:showPercent val="0"/>
          <c:showBubbleSize val="0"/>
        </c:dLbls>
        <c:gapWidth val="150"/>
        <c:axId val="145318272"/>
        <c:axId val="145320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42.13</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145318272"/>
        <c:axId val="145320192"/>
      </c:lineChart>
      <c:dateAx>
        <c:axId val="145318272"/>
        <c:scaling>
          <c:orientation val="minMax"/>
        </c:scaling>
        <c:delete val="1"/>
        <c:axPos val="b"/>
        <c:numFmt formatCode="ge" sourceLinked="1"/>
        <c:majorTickMark val="none"/>
        <c:minorTickMark val="none"/>
        <c:tickLblPos val="none"/>
        <c:crossAx val="145320192"/>
        <c:crosses val="autoZero"/>
        <c:auto val="1"/>
        <c:lblOffset val="100"/>
        <c:baseTimeUnit val="years"/>
      </c:dateAx>
      <c:valAx>
        <c:axId val="145320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31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454.41</c:v>
                </c:pt>
                <c:pt idx="1">
                  <c:v>470.92</c:v>
                </c:pt>
                <c:pt idx="2">
                  <c:v>398.09</c:v>
                </c:pt>
                <c:pt idx="3">
                  <c:v>434.79</c:v>
                </c:pt>
                <c:pt idx="4">
                  <c:v>456.96</c:v>
                </c:pt>
              </c:numCache>
            </c:numRef>
          </c:val>
        </c:ser>
        <c:dLbls>
          <c:showLegendKey val="0"/>
          <c:showVal val="0"/>
          <c:showCatName val="0"/>
          <c:showSerName val="0"/>
          <c:showPercent val="0"/>
          <c:showBubbleSize val="0"/>
        </c:dLbls>
        <c:gapWidth val="150"/>
        <c:axId val="145341824"/>
        <c:axId val="145348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348.41</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145341824"/>
        <c:axId val="145348096"/>
      </c:lineChart>
      <c:dateAx>
        <c:axId val="145341824"/>
        <c:scaling>
          <c:orientation val="minMax"/>
        </c:scaling>
        <c:delete val="1"/>
        <c:axPos val="b"/>
        <c:numFmt formatCode="ge" sourceLinked="1"/>
        <c:majorTickMark val="none"/>
        <c:minorTickMark val="none"/>
        <c:tickLblPos val="none"/>
        <c:crossAx val="145348096"/>
        <c:crosses val="autoZero"/>
        <c:auto val="1"/>
        <c:lblOffset val="100"/>
        <c:baseTimeUnit val="years"/>
      </c:dateAx>
      <c:valAx>
        <c:axId val="14534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34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49" zoomScaleNormal="100" workbookViewId="0">
      <selection activeCell="BM90" sqref="BM90"/>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川西町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16129</v>
      </c>
      <c r="AM8" s="64"/>
      <c r="AN8" s="64"/>
      <c r="AO8" s="64"/>
      <c r="AP8" s="64"/>
      <c r="AQ8" s="64"/>
      <c r="AR8" s="64"/>
      <c r="AS8" s="64"/>
      <c r="AT8" s="63">
        <f>データ!S6</f>
        <v>166.6</v>
      </c>
      <c r="AU8" s="63"/>
      <c r="AV8" s="63"/>
      <c r="AW8" s="63"/>
      <c r="AX8" s="63"/>
      <c r="AY8" s="63"/>
      <c r="AZ8" s="63"/>
      <c r="BA8" s="63"/>
      <c r="BB8" s="63">
        <f>データ!T6</f>
        <v>96.81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6.13</v>
      </c>
      <c r="Q10" s="63"/>
      <c r="R10" s="63"/>
      <c r="S10" s="63"/>
      <c r="T10" s="63"/>
      <c r="U10" s="63"/>
      <c r="V10" s="63"/>
      <c r="W10" s="63">
        <f>データ!P6</f>
        <v>89.67</v>
      </c>
      <c r="X10" s="63"/>
      <c r="Y10" s="63"/>
      <c r="Z10" s="63"/>
      <c r="AA10" s="63"/>
      <c r="AB10" s="63"/>
      <c r="AC10" s="63"/>
      <c r="AD10" s="64">
        <f>データ!Q6</f>
        <v>3780</v>
      </c>
      <c r="AE10" s="64"/>
      <c r="AF10" s="64"/>
      <c r="AG10" s="64"/>
      <c r="AH10" s="64"/>
      <c r="AI10" s="64"/>
      <c r="AJ10" s="64"/>
      <c r="AK10" s="2"/>
      <c r="AL10" s="64">
        <f>データ!U6</f>
        <v>982</v>
      </c>
      <c r="AM10" s="64"/>
      <c r="AN10" s="64"/>
      <c r="AO10" s="64"/>
      <c r="AP10" s="64"/>
      <c r="AQ10" s="64"/>
      <c r="AR10" s="64"/>
      <c r="AS10" s="64"/>
      <c r="AT10" s="63">
        <f>データ!V6</f>
        <v>0.98</v>
      </c>
      <c r="AU10" s="63"/>
      <c r="AV10" s="63"/>
      <c r="AW10" s="63"/>
      <c r="AX10" s="63"/>
      <c r="AY10" s="63"/>
      <c r="AZ10" s="63"/>
      <c r="BA10" s="63"/>
      <c r="BB10" s="63">
        <f>データ!W6</f>
        <v>1002.04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63827</v>
      </c>
      <c r="D6" s="31">
        <f t="shared" si="3"/>
        <v>47</v>
      </c>
      <c r="E6" s="31">
        <f t="shared" si="3"/>
        <v>17</v>
      </c>
      <c r="F6" s="31">
        <f t="shared" si="3"/>
        <v>5</v>
      </c>
      <c r="G6" s="31">
        <f t="shared" si="3"/>
        <v>0</v>
      </c>
      <c r="H6" s="31" t="str">
        <f t="shared" si="3"/>
        <v>山形県　川西町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6.13</v>
      </c>
      <c r="P6" s="32">
        <f t="shared" si="3"/>
        <v>89.67</v>
      </c>
      <c r="Q6" s="32">
        <f t="shared" si="3"/>
        <v>3780</v>
      </c>
      <c r="R6" s="32">
        <f t="shared" si="3"/>
        <v>16129</v>
      </c>
      <c r="S6" s="32">
        <f t="shared" si="3"/>
        <v>166.6</v>
      </c>
      <c r="T6" s="32">
        <f t="shared" si="3"/>
        <v>96.81</v>
      </c>
      <c r="U6" s="32">
        <f t="shared" si="3"/>
        <v>982</v>
      </c>
      <c r="V6" s="32">
        <f t="shared" si="3"/>
        <v>0.98</v>
      </c>
      <c r="W6" s="32">
        <f t="shared" si="3"/>
        <v>1002.04</v>
      </c>
      <c r="X6" s="33">
        <f>IF(X7="",NA(),X7)</f>
        <v>55.52</v>
      </c>
      <c r="Y6" s="33">
        <f t="shared" ref="Y6:AG6" si="4">IF(Y7="",NA(),Y7)</f>
        <v>55.34</v>
      </c>
      <c r="Z6" s="33">
        <f t="shared" si="4"/>
        <v>57.64</v>
      </c>
      <c r="AA6" s="33">
        <f t="shared" si="4"/>
        <v>55.18</v>
      </c>
      <c r="AB6" s="33">
        <f t="shared" si="4"/>
        <v>53.48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3096.25</v>
      </c>
      <c r="BF6" s="33">
        <f t="shared" ref="BF6:BN6" si="7">IF(BF7="",NA(),BF7)</f>
        <v>2969.39</v>
      </c>
      <c r="BG6" s="33">
        <f t="shared" si="7"/>
        <v>2835.4</v>
      </c>
      <c r="BH6" s="33">
        <f t="shared" si="7"/>
        <v>2652.83</v>
      </c>
      <c r="BI6" s="33">
        <f t="shared" si="7"/>
        <v>2511.86</v>
      </c>
      <c r="BJ6" s="33">
        <f t="shared" si="7"/>
        <v>1224.75</v>
      </c>
      <c r="BK6" s="33">
        <f t="shared" si="7"/>
        <v>1197.82</v>
      </c>
      <c r="BL6" s="33">
        <f t="shared" si="7"/>
        <v>1126.77</v>
      </c>
      <c r="BM6" s="33">
        <f t="shared" si="7"/>
        <v>1044.8</v>
      </c>
      <c r="BN6" s="33">
        <f t="shared" si="7"/>
        <v>1081.8</v>
      </c>
      <c r="BO6" s="32" t="str">
        <f>IF(BO7="","",IF(BO7="-","【-】","【"&amp;SUBSTITUTE(TEXT(BO7,"#,##0.00"),"-","△")&amp;"】"))</f>
        <v>【1,015.77】</v>
      </c>
      <c r="BP6" s="33">
        <f>IF(BP7="",NA(),BP7)</f>
        <v>40.93</v>
      </c>
      <c r="BQ6" s="33">
        <f t="shared" ref="BQ6:BY6" si="8">IF(BQ7="",NA(),BQ7)</f>
        <v>39.619999999999997</v>
      </c>
      <c r="BR6" s="33">
        <f t="shared" si="8"/>
        <v>47.95</v>
      </c>
      <c r="BS6" s="33">
        <f t="shared" si="8"/>
        <v>45.9</v>
      </c>
      <c r="BT6" s="33">
        <f t="shared" si="8"/>
        <v>42.65</v>
      </c>
      <c r="BU6" s="33">
        <f t="shared" si="8"/>
        <v>42.13</v>
      </c>
      <c r="BV6" s="33">
        <f t="shared" si="8"/>
        <v>51.03</v>
      </c>
      <c r="BW6" s="33">
        <f t="shared" si="8"/>
        <v>50.9</v>
      </c>
      <c r="BX6" s="33">
        <f t="shared" si="8"/>
        <v>50.82</v>
      </c>
      <c r="BY6" s="33">
        <f t="shared" si="8"/>
        <v>52.19</v>
      </c>
      <c r="BZ6" s="32" t="str">
        <f>IF(BZ7="","",IF(BZ7="-","【-】","【"&amp;SUBSTITUTE(TEXT(BZ7,"#,##0.00"),"-","△")&amp;"】"))</f>
        <v>【52.78】</v>
      </c>
      <c r="CA6" s="33">
        <f>IF(CA7="",NA(),CA7)</f>
        <v>454.41</v>
      </c>
      <c r="CB6" s="33">
        <f t="shared" ref="CB6:CJ6" si="9">IF(CB7="",NA(),CB7)</f>
        <v>470.92</v>
      </c>
      <c r="CC6" s="33">
        <f t="shared" si="9"/>
        <v>398.09</v>
      </c>
      <c r="CD6" s="33">
        <f t="shared" si="9"/>
        <v>434.79</v>
      </c>
      <c r="CE6" s="33">
        <f t="shared" si="9"/>
        <v>456.96</v>
      </c>
      <c r="CF6" s="33">
        <f t="shared" si="9"/>
        <v>348.41</v>
      </c>
      <c r="CG6" s="33">
        <f t="shared" si="9"/>
        <v>289.60000000000002</v>
      </c>
      <c r="CH6" s="33">
        <f t="shared" si="9"/>
        <v>293.27</v>
      </c>
      <c r="CI6" s="33">
        <f t="shared" si="9"/>
        <v>300.52</v>
      </c>
      <c r="CJ6" s="33">
        <f t="shared" si="9"/>
        <v>296.14</v>
      </c>
      <c r="CK6" s="32" t="str">
        <f>IF(CK7="","",IF(CK7="-","【-】","【"&amp;SUBSTITUTE(TEXT(CK7,"#,##0.00"),"-","△")&amp;"】"))</f>
        <v>【289.81】</v>
      </c>
      <c r="CL6" s="33">
        <f>IF(CL7="",NA(),CL7)</f>
        <v>41.21</v>
      </c>
      <c r="CM6" s="33">
        <f t="shared" ref="CM6:CU6" si="10">IF(CM7="",NA(),CM7)</f>
        <v>41.21</v>
      </c>
      <c r="CN6" s="33">
        <f t="shared" si="10"/>
        <v>44.9</v>
      </c>
      <c r="CO6" s="33">
        <f t="shared" si="10"/>
        <v>45.55</v>
      </c>
      <c r="CP6" s="33">
        <f t="shared" si="10"/>
        <v>45.12</v>
      </c>
      <c r="CQ6" s="33">
        <f t="shared" si="10"/>
        <v>46.85</v>
      </c>
      <c r="CR6" s="33">
        <f t="shared" si="10"/>
        <v>54.74</v>
      </c>
      <c r="CS6" s="33">
        <f t="shared" si="10"/>
        <v>53.78</v>
      </c>
      <c r="CT6" s="33">
        <f t="shared" si="10"/>
        <v>53.24</v>
      </c>
      <c r="CU6" s="33">
        <f t="shared" si="10"/>
        <v>52.31</v>
      </c>
      <c r="CV6" s="32" t="str">
        <f>IF(CV7="","",IF(CV7="-","【-】","【"&amp;SUBSTITUTE(TEXT(CV7,"#,##0.00"),"-","△")&amp;"】"))</f>
        <v>【52.74】</v>
      </c>
      <c r="CW6" s="33">
        <f>IF(CW7="",NA(),CW7)</f>
        <v>82.66</v>
      </c>
      <c r="CX6" s="33">
        <f t="shared" ref="CX6:DF6" si="11">IF(CX7="",NA(),CX7)</f>
        <v>83.9</v>
      </c>
      <c r="CY6" s="33">
        <f t="shared" si="11"/>
        <v>85.44</v>
      </c>
      <c r="CZ6" s="33">
        <f t="shared" si="11"/>
        <v>85.63</v>
      </c>
      <c r="DA6" s="33">
        <f t="shared" si="11"/>
        <v>86.46</v>
      </c>
      <c r="DB6" s="33">
        <f t="shared" si="11"/>
        <v>73.78</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0.08</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63827</v>
      </c>
      <c r="D7" s="35">
        <v>47</v>
      </c>
      <c r="E7" s="35">
        <v>17</v>
      </c>
      <c r="F7" s="35">
        <v>5</v>
      </c>
      <c r="G7" s="35">
        <v>0</v>
      </c>
      <c r="H7" s="35" t="s">
        <v>96</v>
      </c>
      <c r="I7" s="35" t="s">
        <v>97</v>
      </c>
      <c r="J7" s="35" t="s">
        <v>98</v>
      </c>
      <c r="K7" s="35" t="s">
        <v>99</v>
      </c>
      <c r="L7" s="35" t="s">
        <v>100</v>
      </c>
      <c r="M7" s="36" t="s">
        <v>101</v>
      </c>
      <c r="N7" s="36" t="s">
        <v>102</v>
      </c>
      <c r="O7" s="36">
        <v>6.13</v>
      </c>
      <c r="P7" s="36">
        <v>89.67</v>
      </c>
      <c r="Q7" s="36">
        <v>3780</v>
      </c>
      <c r="R7" s="36">
        <v>16129</v>
      </c>
      <c r="S7" s="36">
        <v>166.6</v>
      </c>
      <c r="T7" s="36">
        <v>96.81</v>
      </c>
      <c r="U7" s="36">
        <v>982</v>
      </c>
      <c r="V7" s="36">
        <v>0.98</v>
      </c>
      <c r="W7" s="36">
        <v>1002.04</v>
      </c>
      <c r="X7" s="36">
        <v>55.52</v>
      </c>
      <c r="Y7" s="36">
        <v>55.34</v>
      </c>
      <c r="Z7" s="36">
        <v>57.64</v>
      </c>
      <c r="AA7" s="36">
        <v>55.18</v>
      </c>
      <c r="AB7" s="36">
        <v>53.48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3096.25</v>
      </c>
      <c r="BF7" s="36">
        <v>2969.39</v>
      </c>
      <c r="BG7" s="36">
        <v>2835.4</v>
      </c>
      <c r="BH7" s="36">
        <v>2652.83</v>
      </c>
      <c r="BI7" s="36">
        <v>2511.86</v>
      </c>
      <c r="BJ7" s="36">
        <v>1224.75</v>
      </c>
      <c r="BK7" s="36">
        <v>1197.82</v>
      </c>
      <c r="BL7" s="36">
        <v>1126.77</v>
      </c>
      <c r="BM7" s="36">
        <v>1044.8</v>
      </c>
      <c r="BN7" s="36">
        <v>1081.8</v>
      </c>
      <c r="BO7" s="36">
        <v>1015.77</v>
      </c>
      <c r="BP7" s="36">
        <v>40.93</v>
      </c>
      <c r="BQ7" s="36">
        <v>39.619999999999997</v>
      </c>
      <c r="BR7" s="36">
        <v>47.95</v>
      </c>
      <c r="BS7" s="36">
        <v>45.9</v>
      </c>
      <c r="BT7" s="36">
        <v>42.65</v>
      </c>
      <c r="BU7" s="36">
        <v>42.13</v>
      </c>
      <c r="BV7" s="36">
        <v>51.03</v>
      </c>
      <c r="BW7" s="36">
        <v>50.9</v>
      </c>
      <c r="BX7" s="36">
        <v>50.82</v>
      </c>
      <c r="BY7" s="36">
        <v>52.19</v>
      </c>
      <c r="BZ7" s="36">
        <v>52.78</v>
      </c>
      <c r="CA7" s="36">
        <v>454.41</v>
      </c>
      <c r="CB7" s="36">
        <v>470.92</v>
      </c>
      <c r="CC7" s="36">
        <v>398.09</v>
      </c>
      <c r="CD7" s="36">
        <v>434.79</v>
      </c>
      <c r="CE7" s="36">
        <v>456.96</v>
      </c>
      <c r="CF7" s="36">
        <v>348.41</v>
      </c>
      <c r="CG7" s="36">
        <v>289.60000000000002</v>
      </c>
      <c r="CH7" s="36">
        <v>293.27</v>
      </c>
      <c r="CI7" s="36">
        <v>300.52</v>
      </c>
      <c r="CJ7" s="36">
        <v>296.14</v>
      </c>
      <c r="CK7" s="36">
        <v>289.81</v>
      </c>
      <c r="CL7" s="36">
        <v>41.21</v>
      </c>
      <c r="CM7" s="36">
        <v>41.21</v>
      </c>
      <c r="CN7" s="36">
        <v>44.9</v>
      </c>
      <c r="CO7" s="36">
        <v>45.55</v>
      </c>
      <c r="CP7" s="36">
        <v>45.12</v>
      </c>
      <c r="CQ7" s="36">
        <v>46.85</v>
      </c>
      <c r="CR7" s="36">
        <v>54.74</v>
      </c>
      <c r="CS7" s="36">
        <v>53.78</v>
      </c>
      <c r="CT7" s="36">
        <v>53.24</v>
      </c>
      <c r="CU7" s="36">
        <v>52.31</v>
      </c>
      <c r="CV7" s="36">
        <v>52.74</v>
      </c>
      <c r="CW7" s="36">
        <v>82.66</v>
      </c>
      <c r="CX7" s="36">
        <v>83.9</v>
      </c>
      <c r="CY7" s="36">
        <v>85.44</v>
      </c>
      <c r="CZ7" s="36">
        <v>85.63</v>
      </c>
      <c r="DA7" s="36">
        <v>86.46</v>
      </c>
      <c r="DB7" s="36">
        <v>73.78</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0.08</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2017-02-08T03:07:22Z</dcterms:created>
  <dcterms:modified xsi:type="dcterms:W3CDTF">2017-02-15T02:39:14Z</dcterms:modified>
  <cp:category/>
</cp:coreProperties>
</file>