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61\Desktop\2016年度　【経営比較分析表】法非適下水②（町村・一組分）修正後\"/>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calcMode="manual"/>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<sst xmlns="http://schemas.openxmlformats.org/spreadsheetml/2006/main" count="221" uniqueCount="111">
  <si>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</si>
  <si>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</si>
  <si>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</si>
  <si>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</si>
  <si>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</si>
  <si>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</si>
  <si>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</si>
  <si>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</si>
  <si>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</si>
  <si>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</si>
  <si>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</si>
  <si>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</si>
  <si>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</si>
  <si>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</si>
  <si>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</si>
  <si>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</si>
  <si>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</si>
  <si>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</si>
  <si>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</si>
  <si>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</si>
  <si>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</si>
  <si>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</si>
  <si>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</si>
  <si>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</si>
  <si>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</si>
  <si>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</si>
  <si>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</si>
  <si>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</si>
  <si>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</si>
  <si>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</si>
  <si>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</si>
  <si>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</si>
  <si>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</si>
  <si>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</si>
  <si>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</si>
  <si>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</si>
  <si>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</si>
  <si>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</si>
  <si>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</si>
  <si>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</si>
  <si>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</si>
  <si>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</si>
  <si>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</si>
  <si>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</si>
  <si>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</si>
  <si>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</si>
  <si>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</si>
  <si>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</si>
  <si>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</si>
  <si>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</si>
  <si>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</si>
  <si>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</si>
  <si>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</si>
  <si>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</si>
  <si>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</si>
  <si>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</si>
  <si>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</si>
  <si>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</si>
  <si>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</si>
  <si>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</si>
  <si>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</si>
  <si>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</si>
  <si>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</si>
  <si>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</si>
  <si>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</si>
  <si>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</si>
  <si>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</si>
  <si>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</si>
  <si>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</si>
  <si>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</si>
  <si>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</si>
  <si>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</si>
  <si>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</si>
  <si>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</si>
  <si>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</si>
  <si>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</si>
  <si>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</si>
  <si>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</si>
  <si>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</si>
  <si>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</si>
  <si>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</si>
  <si>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</si>
  <si>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</si>
  <si>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</si>
  <si>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</si>
  <si>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</si>
  <si>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</si>
  <si>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</si>
  <si>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</si>
  <si>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</si>
  <si>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</si>
  <si>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</si>
  <si>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</si>
  <si>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</si>
  <si>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</si>
  <si>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</si>
  <si>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三川町</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</si>
  <si>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</si>
  <si>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</si>
  <si>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</si>
  <si>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</si>
  <si>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</si>
  <si>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</si>
  <si>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</si>
  <si>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</si>
  <si>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</si>
  <si>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</si>
  <si>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</si>
  <si>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①は、本事業が公営企業法非適用のため、該当数値がありません。
 ②管渠老朽化率は、法定耐用年数を超えた管渠がないため、該当数値はありません。
 ③管渠改善率は、平成２７年度末時点で汚水管渠の総延長は約１ｋｍありますが、法定耐用年数を超えた管渠がないため、０％となっています。
　平成１０年度より管渠の供用を開始しており、これまで管渠の点検・洗浄を平成１５年度と２２年度の２回行っています。今後も定期的に管渠の点検・洗浄を行い、老朽化対策を行います。</t>
    <phoneticPr fontId="4"/>
  </si>
  <si>
    <t xml:space="preserve">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
　今後も概ね５年毎に料金改定についての検討を行い、適正な料金水準になるように段階的に料金改正を行います。</t>
    <phoneticPr fontId="4"/>
  </si>
  <si>
    <t>　①収益的収支比率は、地方債償還金額が増加したことから平成２７年度の収益的収支比率が減少しています。また、維持管理費用が増加した場合も、この比率が減少する原因になります。
 ②と③は、本事業が公営企業法非適用のため、該当数値はありません。　
 ④企業債残高対事業規模比率は、平成２４年度以降営業収益が減少したため増加しています。また、建設改良費に充てる企業債を平成１１年度以降起債していないため、企業債残高は償還により減少しています。そのため企業債残高対事業費規模については、減少していきます。
 ⑤経費回収率は、類似団体平均値を上回っていますが、維持管理費など汚水処理に係る経費が増大していることから減少しています。
 ⑥汚水処理原価は、類似団体平均値を下回っております。平成２４年度以降、汚水処理施設の維持管理費など汚水処理に係る経費が増大していることから、汚水処理原価が高くなっています。
 ⑦施設利用率は、類似団体平均値を上回っています。
 ⑧水洗化率は、類似団体平均値を大きく上回っています。また、排水区域内に居住している世帯すべてが接続しているため１００％となっています。</t>
    <rPh sb="77" eb="79">
      <t>ゲンイン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</si>
</sst>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7124608"/>
        <c:axId val="346894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formatCode="#,##0.00;&quot;△&quot;#,##0.00;&quot;-&quot;">
                  <c:v>0.01</c:v>
                </c:pt>
                <c:pt idx="4">
                  <c:v>0</c:v>
                </c:pt>
              </c:numCache>
            </c:numRef>
          </c:val>
          <c:smooth val="0"/>
        </c:ser>
        <c:dLbls>
          <c:showLegendKey val="0"/>
          <c:showVal val="0"/>
          <c:showCatName val="0"/>
          <c:showSerName val="0"/>
          <c:showPercent val="0"/>
          <c:showBubbleSize val="0"/>
        </c:dLbls>
        <c:marker val="1"/>
        <c:smooth val="0"/>
        <c:axId val="287124608"/>
        <c:axId val="346894120"/>
      </c:lineChart>
      <c:dateAx>
        <c:axId val="287124608"/>
        <c:scaling>
          <c:orientation val="minMax"/>
        </c:scaling>
        <c:delete val="1"/>
        <c:axPos val="b"/>
        <c:numFmt formatCode="ge" sourceLinked="1"/>
        <c:majorTickMark val="none"/>
        <c:minorTickMark val="none"/>
        <c:tickLblPos val="none"/>
        <c:crossAx val="346894120"/>
        <c:crosses val="autoZero"/>
        <c:auto val="1"/>
        <c:lblOffset val="100"/>
        <c:baseTimeUnit val="years"/>
      </c:dateAx>
      <c:valAx>
        <c:axId val="346894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12460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45</c:v>
                </c:pt>
                <c:pt idx="1">
                  <c:v>45</c:v>
                </c:pt>
                <c:pt idx="2">
                  <c:v>45</c:v>
                </c:pt>
                <c:pt idx="3">
                  <c:v>45</c:v>
                </c:pt>
                <c:pt idx="4">
                  <c:v>45</c:v>
                </c:pt>
              </c:numCache>
            </c:numRef>
          </c:val>
        </c:ser>
        <c:dLbls>
          <c:showLegendKey val="0"/>
          <c:showVal val="0"/>
          <c:showCatName val="0"/>
          <c:showSerName val="0"/>
          <c:showPercent val="0"/>
          <c:showBubbleSize val="0"/>
        </c:dLbls>
        <c:gapWidth val="150"/>
        <c:axId val="339457880"/>
        <c:axId val="339457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39.119999999999997</c:v>
                </c:pt>
                <c:pt idx="2">
                  <c:v>41.24</c:v>
                </c:pt>
                <c:pt idx="3">
                  <c:v>37.950000000000003</c:v>
                </c:pt>
                <c:pt idx="4">
                  <c:v>34.92</c:v>
                </c:pt>
              </c:numCache>
            </c:numRef>
          </c:val>
          <c:smooth val="0"/>
        </c:ser>
        <c:dLbls>
          <c:showLegendKey val="0"/>
          <c:showVal val="0"/>
          <c:showCatName val="0"/>
          <c:showSerName val="0"/>
          <c:showPercent val="0"/>
          <c:showBubbleSize val="0"/>
        </c:dLbls>
        <c:marker val="1"/>
        <c:smooth val="0"/>
        <c:axId val="339457880"/>
        <c:axId val="339457096"/>
      </c:lineChart>
      <c:dateAx>
        <c:axId val="339457880"/>
        <c:scaling>
          <c:orientation val="minMax"/>
        </c:scaling>
        <c:delete val="1"/>
        <c:axPos val="b"/>
        <c:numFmt formatCode="ge" sourceLinked="1"/>
        <c:majorTickMark val="none"/>
        <c:minorTickMark val="none"/>
        <c:tickLblPos val="none"/>
        <c:crossAx val="339457096"/>
        <c:crosses val="autoZero"/>
        <c:auto val="1"/>
        <c:lblOffset val="100"/>
        <c:baseTimeUnit val="years"/>
      </c:dateAx>
      <c:valAx>
        <c:axId val="339457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45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41016184"/>
        <c:axId val="3410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86.89</c:v>
                </c:pt>
                <c:pt idx="1">
                  <c:v>87.79</c:v>
                </c:pt>
                <c:pt idx="2">
                  <c:v>88.34</c:v>
                </c:pt>
                <c:pt idx="3">
                  <c:v>88.2</c:v>
                </c:pt>
                <c:pt idx="4">
                  <c:v>88.64</c:v>
                </c:pt>
              </c:numCache>
            </c:numRef>
          </c:val>
          <c:smooth val="0"/>
        </c:ser>
        <c:dLbls>
          <c:showLegendKey val="0"/>
          <c:showVal val="0"/>
          <c:showCatName val="0"/>
          <c:showSerName val="0"/>
          <c:showPercent val="0"/>
          <c:showBubbleSize val="0"/>
        </c:dLbls>
        <c:marker val="1"/>
        <c:smooth val="0"/>
        <c:axId val="341016184"/>
        <c:axId val="341016576"/>
      </c:lineChart>
      <c:dateAx>
        <c:axId val="341016184"/>
        <c:scaling>
          <c:orientation val="minMax"/>
        </c:scaling>
        <c:delete val="1"/>
        <c:axPos val="b"/>
        <c:numFmt formatCode="ge" sourceLinked="1"/>
        <c:majorTickMark val="none"/>
        <c:minorTickMark val="none"/>
        <c:tickLblPos val="none"/>
        <c:crossAx val="341016576"/>
        <c:crosses val="autoZero"/>
        <c:auto val="1"/>
        <c:lblOffset val="100"/>
        <c:baseTimeUnit val="years"/>
      </c:dateAx>
      <c:valAx>
        <c:axId val="3410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1016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48.41</c:v>
                </c:pt>
                <c:pt idx="1">
                  <c:v>48.66</c:v>
                </c:pt>
                <c:pt idx="2">
                  <c:v>39.61</c:v>
                </c:pt>
                <c:pt idx="3">
                  <c:v>37.619999999999997</c:v>
                </c:pt>
                <c:pt idx="4">
                  <c:v>36.549999999999997</c:v>
                </c:pt>
              </c:numCache>
            </c:numRef>
          </c:val>
        </c:ser>
        <c:dLbls>
          <c:showLegendKey val="0"/>
          <c:showVal val="0"/>
          <c:showCatName val="0"/>
          <c:showSerName val="0"/>
          <c:showPercent val="0"/>
          <c:showBubbleSize val="0"/>
        </c:dLbls>
        <c:gapWidth val="150"/>
        <c:axId val="346896080"/>
        <c:axId val="34690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896080"/>
        <c:axId val="346900784"/>
      </c:lineChart>
      <c:dateAx>
        <c:axId val="346896080"/>
        <c:scaling>
          <c:orientation val="minMax"/>
        </c:scaling>
        <c:delete val="1"/>
        <c:axPos val="b"/>
        <c:numFmt formatCode="ge" sourceLinked="1"/>
        <c:majorTickMark val="none"/>
        <c:minorTickMark val="none"/>
        <c:tickLblPos val="none"/>
        <c:crossAx val="346900784"/>
        <c:crosses val="autoZero"/>
        <c:auto val="1"/>
        <c:lblOffset val="100"/>
        <c:baseTimeUnit val="years"/>
      </c:dateAx>
      <c:valAx>
        <c:axId val="34690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89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899608"/>
        <c:axId val="346901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899608"/>
        <c:axId val="346901176"/>
      </c:lineChart>
      <c:dateAx>
        <c:axId val="346899608"/>
        <c:scaling>
          <c:orientation val="minMax"/>
        </c:scaling>
        <c:delete val="1"/>
        <c:axPos val="b"/>
        <c:numFmt formatCode="ge" sourceLinked="1"/>
        <c:majorTickMark val="none"/>
        <c:minorTickMark val="none"/>
        <c:tickLblPos val="none"/>
        <c:crossAx val="346901176"/>
        <c:crosses val="autoZero"/>
        <c:auto val="1"/>
        <c:lblOffset val="100"/>
        <c:baseTimeUnit val="years"/>
      </c:dateAx>
      <c:valAx>
        <c:axId val="346901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899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895296"/>
        <c:axId val="346895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895296"/>
        <c:axId val="346895688"/>
      </c:lineChart>
      <c:dateAx>
        <c:axId val="346895296"/>
        <c:scaling>
          <c:orientation val="minMax"/>
        </c:scaling>
        <c:delete val="1"/>
        <c:axPos val="b"/>
        <c:numFmt formatCode="ge" sourceLinked="1"/>
        <c:majorTickMark val="none"/>
        <c:minorTickMark val="none"/>
        <c:tickLblPos val="none"/>
        <c:crossAx val="346895688"/>
        <c:crosses val="autoZero"/>
        <c:auto val="1"/>
        <c:lblOffset val="100"/>
        <c:baseTimeUnit val="years"/>
      </c:dateAx>
      <c:valAx>
        <c:axId val="346895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89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898432"/>
        <c:axId val="346898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898432"/>
        <c:axId val="346898824"/>
      </c:lineChart>
      <c:dateAx>
        <c:axId val="346898432"/>
        <c:scaling>
          <c:orientation val="minMax"/>
        </c:scaling>
        <c:delete val="1"/>
        <c:axPos val="b"/>
        <c:numFmt formatCode="ge" sourceLinked="1"/>
        <c:majorTickMark val="none"/>
        <c:minorTickMark val="none"/>
        <c:tickLblPos val="none"/>
        <c:crossAx val="346898824"/>
        <c:crosses val="autoZero"/>
        <c:auto val="1"/>
        <c:lblOffset val="100"/>
        <c:baseTimeUnit val="years"/>
      </c:dateAx>
      <c:valAx>
        <c:axId val="346898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89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897648"/>
        <c:axId val="28615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897648"/>
        <c:axId val="286151408"/>
      </c:lineChart>
      <c:dateAx>
        <c:axId val="346897648"/>
        <c:scaling>
          <c:orientation val="minMax"/>
        </c:scaling>
        <c:delete val="1"/>
        <c:axPos val="b"/>
        <c:numFmt formatCode="ge" sourceLinked="1"/>
        <c:majorTickMark val="none"/>
        <c:minorTickMark val="none"/>
        <c:tickLblPos val="none"/>
        <c:crossAx val="286151408"/>
        <c:crosses val="autoZero"/>
        <c:auto val="1"/>
        <c:lblOffset val="100"/>
        <c:baseTimeUnit val="years"/>
      </c:dateAx>
      <c:valAx>
        <c:axId val="28615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89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945.83</c:v>
                </c:pt>
                <c:pt idx="1">
                  <c:v>4513.72</c:v>
                </c:pt>
                <c:pt idx="2">
                  <c:v>3990.38</c:v>
                </c:pt>
                <c:pt idx="3">
                  <c:v>4111.82</c:v>
                </c:pt>
                <c:pt idx="4">
                  <c:v>2874.12</c:v>
                </c:pt>
              </c:numCache>
            </c:numRef>
          </c:val>
        </c:ser>
        <c:dLbls>
          <c:showLegendKey val="0"/>
          <c:showVal val="0"/>
          <c:showCatName val="0"/>
          <c:showSerName val="0"/>
          <c:showPercent val="0"/>
          <c:showBubbleSize val="0"/>
        </c:dLbls>
        <c:gapWidth val="150"/>
        <c:axId val="286152976"/>
        <c:axId val="28615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2988.96</c:v>
                </c:pt>
                <c:pt idx="1">
                  <c:v>3055.24</c:v>
                </c:pt>
                <c:pt idx="2">
                  <c:v>2574.4699999999998</c:v>
                </c:pt>
                <c:pt idx="3">
                  <c:v>2585.83</c:v>
                </c:pt>
                <c:pt idx="4">
                  <c:v>2464.06</c:v>
                </c:pt>
              </c:numCache>
            </c:numRef>
          </c:val>
          <c:smooth val="0"/>
        </c:ser>
        <c:dLbls>
          <c:showLegendKey val="0"/>
          <c:showVal val="0"/>
          <c:showCatName val="0"/>
          <c:showSerName val="0"/>
          <c:showPercent val="0"/>
          <c:showBubbleSize val="0"/>
        </c:dLbls>
        <c:marker val="1"/>
        <c:smooth val="0"/>
        <c:axId val="286152976"/>
        <c:axId val="286153760"/>
      </c:lineChart>
      <c:dateAx>
        <c:axId val="286152976"/>
        <c:scaling>
          <c:orientation val="minMax"/>
        </c:scaling>
        <c:delete val="1"/>
        <c:axPos val="b"/>
        <c:numFmt formatCode="ge" sourceLinked="1"/>
        <c:majorTickMark val="none"/>
        <c:minorTickMark val="none"/>
        <c:tickLblPos val="none"/>
        <c:crossAx val="286153760"/>
        <c:crosses val="autoZero"/>
        <c:auto val="1"/>
        <c:lblOffset val="100"/>
        <c:baseTimeUnit val="years"/>
      </c:dateAx>
      <c:valAx>
        <c:axId val="28615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615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56.25</c:v>
                </c:pt>
                <c:pt idx="1">
                  <c:v>39.81</c:v>
                </c:pt>
                <c:pt idx="2">
                  <c:v>46.74</c:v>
                </c:pt>
                <c:pt idx="3">
                  <c:v>42.74</c:v>
                </c:pt>
                <c:pt idx="4">
                  <c:v>45.91</c:v>
                </c:pt>
              </c:numCache>
            </c:numRef>
          </c:val>
        </c:ser>
        <c:dLbls>
          <c:showLegendKey val="0"/>
          <c:showVal val="0"/>
          <c:showCatName val="0"/>
          <c:showSerName val="0"/>
          <c:showPercent val="0"/>
          <c:showBubbleSize val="0"/>
        </c:dLbls>
        <c:gapWidth val="150"/>
        <c:axId val="286154152"/>
        <c:axId val="33945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26.99</c:v>
                </c:pt>
                <c:pt idx="1">
                  <c:v>29.25</c:v>
                </c:pt>
                <c:pt idx="2">
                  <c:v>31.04</c:v>
                </c:pt>
                <c:pt idx="3">
                  <c:v>31.45</c:v>
                </c:pt>
                <c:pt idx="4">
                  <c:v>32.909999999999997</c:v>
                </c:pt>
              </c:numCache>
            </c:numRef>
          </c:val>
          <c:smooth val="0"/>
        </c:ser>
        <c:dLbls>
          <c:showLegendKey val="0"/>
          <c:showVal val="0"/>
          <c:showCatName val="0"/>
          <c:showSerName val="0"/>
          <c:showPercent val="0"/>
          <c:showBubbleSize val="0"/>
        </c:dLbls>
        <c:marker val="1"/>
        <c:smooth val="0"/>
        <c:axId val="286154152"/>
        <c:axId val="339457488"/>
      </c:lineChart>
      <c:dateAx>
        <c:axId val="286154152"/>
        <c:scaling>
          <c:orientation val="minMax"/>
        </c:scaling>
        <c:delete val="1"/>
        <c:axPos val="b"/>
        <c:numFmt formatCode="ge" sourceLinked="1"/>
        <c:majorTickMark val="none"/>
        <c:minorTickMark val="none"/>
        <c:tickLblPos val="none"/>
        <c:crossAx val="339457488"/>
        <c:crosses val="autoZero"/>
        <c:auto val="1"/>
        <c:lblOffset val="100"/>
        <c:baseTimeUnit val="years"/>
      </c:dateAx>
      <c:valAx>
        <c:axId val="33945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6154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284.37</c:v>
                </c:pt>
                <c:pt idx="1">
                  <c:v>402.62</c:v>
                </c:pt>
                <c:pt idx="2">
                  <c:v>344.05</c:v>
                </c:pt>
                <c:pt idx="3">
                  <c:v>385.71</c:v>
                </c:pt>
                <c:pt idx="4">
                  <c:v>387.56</c:v>
                </c:pt>
              </c:numCache>
            </c:numRef>
          </c:val>
        </c:ser>
        <c:dLbls>
          <c:showLegendKey val="0"/>
          <c:showVal val="0"/>
          <c:showCatName val="0"/>
          <c:showSerName val="0"/>
          <c:showPercent val="0"/>
          <c:showBubbleSize val="0"/>
        </c:dLbls>
        <c:gapWidth val="150"/>
        <c:axId val="339455136"/>
        <c:axId val="33945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663.6</c:v>
                </c:pt>
                <c:pt idx="1">
                  <c:v>622.30999999999995</c:v>
                </c:pt>
                <c:pt idx="2">
                  <c:v>589.39</c:v>
                </c:pt>
                <c:pt idx="3">
                  <c:v>588.54999999999995</c:v>
                </c:pt>
                <c:pt idx="4">
                  <c:v>561.54</c:v>
                </c:pt>
              </c:numCache>
            </c:numRef>
          </c:val>
          <c:smooth val="0"/>
        </c:ser>
        <c:dLbls>
          <c:showLegendKey val="0"/>
          <c:showVal val="0"/>
          <c:showCatName val="0"/>
          <c:showSerName val="0"/>
          <c:showPercent val="0"/>
          <c:showBubbleSize val="0"/>
        </c:dLbls>
        <c:marker val="1"/>
        <c:smooth val="0"/>
        <c:axId val="339455136"/>
        <c:axId val="339456704"/>
      </c:lineChart>
      <c:dateAx>
        <c:axId val="339455136"/>
        <c:scaling>
          <c:orientation val="minMax"/>
        </c:scaling>
        <c:delete val="1"/>
        <c:axPos val="b"/>
        <c:numFmt formatCode="ge" sourceLinked="1"/>
        <c:majorTickMark val="none"/>
        <c:minorTickMark val="none"/>
        <c:tickLblPos val="none"/>
        <c:crossAx val="339456704"/>
        <c:crosses val="autoZero"/>
        <c:auto val="1"/>
        <c:lblOffset val="100"/>
        <c:baseTimeUnit val="years"/>
      </c:dateAx>
      <c:valAx>
        <c:axId val="33945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4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【2,685.08】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【600.63】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【30.63】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view="pageBreakPreview" topLeftCell="S52" zoomScale="75" zoomScaleNormal="75" zoomScaleSheetLayoutView="75"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三川町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小規模集合排水処理</v>
      </c>
      <c r="Q8" s="70"/>
      <c r="R8" s="70"/>
      <c r="S8" s="70"/>
      <c r="T8" s="70"/>
      <c r="U8" s="70"/>
      <c r="V8" s="70"/>
      <c r="W8" s="70" t="str">
        <f>データ!L6</f>
        <v>I2</v>
      </c>
      <c r="X8" s="70"/>
      <c r="Y8" s="70"/>
      <c r="Z8" s="70"/>
      <c r="AA8" s="70"/>
      <c r="AB8" s="70"/>
      <c r="AC8" s="70"/>
      <c r="AD8" s="3"/>
      <c r="AE8" s="3"/>
      <c r="AF8" s="3"/>
      <c r="AG8" s="3"/>
      <c r="AH8" s="3"/>
      <c r="AI8" s="3"/>
      <c r="AJ8" s="3"/>
      <c r="AK8" s="3"/>
      <c r="AL8" s="64">
        <f>データ!R6</f>
        <v>7560</v>
      </c>
      <c r="AM8" s="64"/>
      <c r="AN8" s="64"/>
      <c r="AO8" s="64"/>
      <c r="AP8" s="64"/>
      <c r="AQ8" s="64"/>
      <c r="AR8" s="64"/>
      <c r="AS8" s="64"/>
      <c r="AT8" s="63">
        <f>データ!S6</f>
        <v>33.22</v>
      </c>
      <c r="AU8" s="63"/>
      <c r="AV8" s="63"/>
      <c r="AW8" s="63"/>
      <c r="AX8" s="63"/>
      <c r="AY8" s="63"/>
      <c r="AZ8" s="63"/>
      <c r="BA8" s="63"/>
      <c r="BB8" s="63">
        <f>データ!T6</f>
        <v>227.57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0.48</v>
      </c>
      <c r="Q10" s="63"/>
      <c r="R10" s="63"/>
      <c r="S10" s="63"/>
      <c r="T10" s="63"/>
      <c r="U10" s="63"/>
      <c r="V10" s="63"/>
      <c r="W10" s="63">
        <f>データ!P6</f>
        <v>100</v>
      </c>
      <c r="X10" s="63"/>
      <c r="Y10" s="63"/>
      <c r="Z10" s="63"/>
      <c r="AA10" s="63"/>
      <c r="AB10" s="63"/>
      <c r="AC10" s="63"/>
      <c r="AD10" s="64">
        <f>データ!Q6</f>
        <v>3373</v>
      </c>
      <c r="AE10" s="64"/>
      <c r="AF10" s="64"/>
      <c r="AG10" s="64"/>
      <c r="AH10" s="64"/>
      <c r="AI10" s="64"/>
      <c r="AJ10" s="64"/>
      <c r="AK10" s="2"/>
      <c r="AL10" s="64">
        <f>データ!U6</f>
        <v>36</v>
      </c>
      <c r="AM10" s="64"/>
      <c r="AN10" s="64"/>
      <c r="AO10" s="64"/>
      <c r="AP10" s="64"/>
      <c r="AQ10" s="64"/>
      <c r="AR10" s="64"/>
      <c r="AS10" s="64"/>
      <c r="AT10" s="63">
        <f>データ!V6</f>
        <v>0.02</v>
      </c>
      <c r="AU10" s="63"/>
      <c r="AV10" s="63"/>
      <c r="AW10" s="63"/>
      <c r="AX10" s="63"/>
      <c r="AY10" s="63"/>
      <c r="AZ10" s="63"/>
      <c r="BA10" s="63"/>
      <c r="BB10" s="63">
        <f>データ!W6</f>
        <v>1800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64262</v>
      </c>
      <c r="D6" s="31">
        <f t="shared" si="3"/>
        <v>47</v>
      </c>
      <c r="E6" s="31">
        <f t="shared" si="3"/>
        <v>17</v>
      </c>
      <c r="F6" s="31">
        <f t="shared" si="3"/>
        <v>9</v>
      </c>
      <c r="G6" s="31">
        <f t="shared" si="3"/>
        <v>0</v>
      </c>
      <c r="H6" s="31" t="str">
        <f t="shared" si="3"/>
        <v>山形県　三川町</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0.48</v>
      </c>
      <c r="P6" s="32">
        <f t="shared" si="3"/>
        <v>100</v>
      </c>
      <c r="Q6" s="32">
        <f t="shared" si="3"/>
        <v>3373</v>
      </c>
      <c r="R6" s="32">
        <f t="shared" si="3"/>
        <v>7560</v>
      </c>
      <c r="S6" s="32">
        <f t="shared" si="3"/>
        <v>33.22</v>
      </c>
      <c r="T6" s="32">
        <f t="shared" si="3"/>
        <v>227.57</v>
      </c>
      <c r="U6" s="32">
        <f t="shared" si="3"/>
        <v>36</v>
      </c>
      <c r="V6" s="32">
        <f t="shared" si="3"/>
        <v>0.02</v>
      </c>
      <c r="W6" s="32">
        <f t="shared" si="3"/>
        <v>1800</v>
      </c>
      <c r="X6" s="33">
        <f>IF(X7="",NA(),X7)</f>
        <v>48.41</v>
      </c>
      <c r="Y6" s="33">
        <f t="shared" ref="Y6:AG6" si="4">IF(Y7="",NA(),Y7)</f>
        <v>48.66</v>
      </c>
      <c r="Z6" s="33">
        <f t="shared" si="4"/>
        <v>39.61</v>
      </c>
      <c r="AA6" s="33">
        <f t="shared" si="4"/>
        <v>37.619999999999997</v>
      </c>
      <c r="AB6" s="33">
        <f t="shared" si="4"/>
        <v>36.549999999999997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945.83</v>
      </c>
      <c r="BF6" s="33">
        <f t="shared" ref="BF6:BN6" si="7">IF(BF7="",NA(),BF7)</f>
        <v>4513.72</v>
      </c>
      <c r="BG6" s="33">
        <f t="shared" si="7"/>
        <v>3990.38</v>
      </c>
      <c r="BH6" s="33">
        <f t="shared" si="7"/>
        <v>4111.82</v>
      </c>
      <c r="BI6" s="33">
        <f t="shared" si="7"/>
        <v>2874.12</v>
      </c>
      <c r="BJ6" s="33">
        <f t="shared" si="7"/>
        <v>2988.96</v>
      </c>
      <c r="BK6" s="33">
        <f t="shared" si="7"/>
        <v>3055.24</v>
      </c>
      <c r="BL6" s="33">
        <f t="shared" si="7"/>
        <v>2574.4699999999998</v>
      </c>
      <c r="BM6" s="33">
        <f t="shared" si="7"/>
        <v>2585.83</v>
      </c>
      <c r="BN6" s="33">
        <f t="shared" si="7"/>
        <v>2464.06</v>
      </c>
      <c r="BO6" s="32" t="str">
        <f>IF(BO7="","",IF(BO7="-","【-】","【"&amp;SUBSTITUTE(TEXT(BO7,"#,##0.00"),"-","△")&amp;"】"))</f>
        <v>【2,685.08】</v>
      </c>
      <c r="BP6" s="33">
        <f>IF(BP7="",NA(),BP7)</f>
        <v>56.25</v>
      </c>
      <c r="BQ6" s="33">
        <f t="shared" ref="BQ6:BY6" si="8">IF(BQ7="",NA(),BQ7)</f>
        <v>39.81</v>
      </c>
      <c r="BR6" s="33">
        <f t="shared" si="8"/>
        <v>46.74</v>
      </c>
      <c r="BS6" s="33">
        <f t="shared" si="8"/>
        <v>42.74</v>
      </c>
      <c r="BT6" s="33">
        <f t="shared" si="8"/>
        <v>45.91</v>
      </c>
      <c r="BU6" s="33">
        <f t="shared" si="8"/>
        <v>26.99</v>
      </c>
      <c r="BV6" s="33">
        <f t="shared" si="8"/>
        <v>29.25</v>
      </c>
      <c r="BW6" s="33">
        <f t="shared" si="8"/>
        <v>31.04</v>
      </c>
      <c r="BX6" s="33">
        <f t="shared" si="8"/>
        <v>31.45</v>
      </c>
      <c r="BY6" s="33">
        <f t="shared" si="8"/>
        <v>32.909999999999997</v>
      </c>
      <c r="BZ6" s="32" t="str">
        <f>IF(BZ7="","",IF(BZ7="-","【-】","【"&amp;SUBSTITUTE(TEXT(BZ7,"#,##0.00"),"-","△")&amp;"】"))</f>
        <v>【30.63】</v>
      </c>
      <c r="CA6" s="33">
        <f>IF(CA7="",NA(),CA7)</f>
        <v>284.37</v>
      </c>
      <c r="CB6" s="33">
        <f t="shared" ref="CB6:CJ6" si="9">IF(CB7="",NA(),CB7)</f>
        <v>402.62</v>
      </c>
      <c r="CC6" s="33">
        <f t="shared" si="9"/>
        <v>344.05</v>
      </c>
      <c r="CD6" s="33">
        <f t="shared" si="9"/>
        <v>385.71</v>
      </c>
      <c r="CE6" s="33">
        <f t="shared" si="9"/>
        <v>387.56</v>
      </c>
      <c r="CF6" s="33">
        <f t="shared" si="9"/>
        <v>663.6</v>
      </c>
      <c r="CG6" s="33">
        <f t="shared" si="9"/>
        <v>622.30999999999995</v>
      </c>
      <c r="CH6" s="33">
        <f t="shared" si="9"/>
        <v>589.39</v>
      </c>
      <c r="CI6" s="33">
        <f t="shared" si="9"/>
        <v>588.54999999999995</v>
      </c>
      <c r="CJ6" s="33">
        <f t="shared" si="9"/>
        <v>561.54</v>
      </c>
      <c r="CK6" s="32" t="str">
        <f>IF(CK7="","",IF(CK7="-","【-】","【"&amp;SUBSTITUTE(TEXT(CK7,"#,##0.00"),"-","△")&amp;"】"))</f>
        <v>【600.63】</v>
      </c>
      <c r="CL6" s="33">
        <f>IF(CL7="",NA(),CL7)</f>
        <v>45</v>
      </c>
      <c r="CM6" s="33">
        <f t="shared" ref="CM6:CU6" si="10">IF(CM7="",NA(),CM7)</f>
        <v>45</v>
      </c>
      <c r="CN6" s="33">
        <f t="shared" si="10"/>
        <v>45</v>
      </c>
      <c r="CO6" s="33">
        <f t="shared" si="10"/>
        <v>45</v>
      </c>
      <c r="CP6" s="33">
        <f t="shared" si="10"/>
        <v>45</v>
      </c>
      <c r="CQ6" s="33">
        <f t="shared" si="10"/>
        <v>38.97</v>
      </c>
      <c r="CR6" s="33">
        <f t="shared" si="10"/>
        <v>39.119999999999997</v>
      </c>
      <c r="CS6" s="33">
        <f t="shared" si="10"/>
        <v>41.24</v>
      </c>
      <c r="CT6" s="33">
        <f t="shared" si="10"/>
        <v>37.950000000000003</v>
      </c>
      <c r="CU6" s="33">
        <f t="shared" si="10"/>
        <v>34.92</v>
      </c>
      <c r="CV6" s="32" t="str">
        <f>IF(CV7="","",IF(CV7="-","【-】","【"&amp;SUBSTITUTE(TEXT(CV7,"#,##0.00"),"-","△")&amp;"】"))</f>
        <v>【36.67】</v>
      </c>
      <c r="CW6" s="33">
        <f>IF(CW7="",NA(),CW7)</f>
        <v>100</v>
      </c>
      <c r="CX6" s="33">
        <f t="shared" ref="CX6:DF6" si="11">IF(CX7="",NA(),CX7)</f>
        <v>100</v>
      </c>
      <c r="CY6" s="33">
        <f t="shared" si="11"/>
        <v>100</v>
      </c>
      <c r="CZ6" s="33">
        <f t="shared" si="11"/>
        <v>100</v>
      </c>
      <c r="DA6" s="33">
        <f t="shared" si="11"/>
        <v>100</v>
      </c>
      <c r="DB6" s="33">
        <f t="shared" si="11"/>
        <v>86.89</v>
      </c>
      <c r="DC6" s="33">
        <f t="shared" si="11"/>
        <v>87.79</v>
      </c>
      <c r="DD6" s="33">
        <f t="shared" si="11"/>
        <v>88.34</v>
      </c>
      <c r="DE6" s="33">
        <f t="shared" si="11"/>
        <v>88.2</v>
      </c>
      <c r="DF6" s="33">
        <f t="shared" si="11"/>
        <v>88.64</v>
      </c>
      <c r="DG6" s="32" t="str">
        <f>IF(DG7="","",IF(DG7="-","【-】","【"&amp;SUBSTITUTE(TEXT(DG7,"#,##0.00"),"-","△")&amp;"】"))</f>
        <v>【89.35】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3">
        <f t="shared" si="14"/>
        <v>0.01</v>
      </c>
      <c r="EM6" s="32">
        <f t="shared" si="14"/>
        <v>0</v>
      </c>
      <c r="EN6" s="32" t="str">
        <f>IF(EN7="","",IF(EN7="-","【-】","【"&amp;SUBSTITUTE(TEXT(EN7,"#,##0.00"),"-","△")&amp;"】"))</f>
        <v>【0.17】</v>
      </c>
    </row>
    <row r="7" spans="1:144" s="34" customFormat="1">
      <c r="A7" s="26"/>
      <c r="B7" s="35">
        <v>2015</v>
      </c>
      <c r="C7" s="35">
        <v>64262</v>
      </c>
      <c r="D7" s="35">
        <v>47</v>
      </c>
      <c r="E7" s="35">
        <v>17</v>
      </c>
      <c r="F7" s="35">
        <v>9</v>
      </c>
      <c r="G7" s="35">
        <v>0</v>
      </c>
      <c r="H7" s="35" t="s">
        <v>96</v>
      </c>
      <c r="I7" s="35" t="s">
        <v>97</v>
      </c>
      <c r="J7" s="35" t="s">
        <v>98</v>
      </c>
      <c r="K7" s="35" t="s">
        <v>99</v>
      </c>
      <c r="L7" s="35" t="s">
        <v>100</v>
      </c>
      <c r="M7" s="36" t="s">
        <v>101</v>
      </c>
      <c r="N7" s="36" t="s">
        <v>102</v>
      </c>
      <c r="O7" s="36">
        <v>0.48</v>
      </c>
      <c r="P7" s="36">
        <v>100</v>
      </c>
      <c r="Q7" s="36">
        <v>3373</v>
      </c>
      <c r="R7" s="36">
        <v>7560</v>
      </c>
      <c r="S7" s="36">
        <v>33.22</v>
      </c>
      <c r="T7" s="36">
        <v>227.57</v>
      </c>
      <c r="U7" s="36">
        <v>36</v>
      </c>
      <c r="V7" s="36">
        <v>0.02</v>
      </c>
      <c r="W7" s="36">
        <v>1800</v>
      </c>
      <c r="X7" s="36">
        <v>48.41</v>
      </c>
      <c r="Y7" s="36">
        <v>48.66</v>
      </c>
      <c r="Z7" s="36">
        <v>39.61</v>
      </c>
      <c r="AA7" s="36">
        <v>37.619999999999997</v>
      </c>
      <c r="AB7" s="36">
        <v>36.549999999999997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945.83</v>
      </c>
      <c r="BF7" s="36">
        <v>4513.72</v>
      </c>
      <c r="BG7" s="36">
        <v>3990.38</v>
      </c>
      <c r="BH7" s="36">
        <v>4111.82</v>
      </c>
      <c r="BI7" s="36">
        <v>2874.12</v>
      </c>
      <c r="BJ7" s="36">
        <v>2988.96</v>
      </c>
      <c r="BK7" s="36">
        <v>3055.24</v>
      </c>
      <c r="BL7" s="36">
        <v>2574.4699999999998</v>
      </c>
      <c r="BM7" s="36">
        <v>2585.83</v>
      </c>
      <c r="BN7" s="36">
        <v>2464.06</v>
      </c>
      <c r="BO7" s="36">
        <v>2685.08</v>
      </c>
      <c r="BP7" s="36">
        <v>56.25</v>
      </c>
      <c r="BQ7" s="36">
        <v>39.81</v>
      </c>
      <c r="BR7" s="36">
        <v>46.74</v>
      </c>
      <c r="BS7" s="36">
        <v>42.74</v>
      </c>
      <c r="BT7" s="36">
        <v>45.91</v>
      </c>
      <c r="BU7" s="36">
        <v>26.99</v>
      </c>
      <c r="BV7" s="36">
        <v>29.25</v>
      </c>
      <c r="BW7" s="36">
        <v>31.04</v>
      </c>
      <c r="BX7" s="36">
        <v>31.45</v>
      </c>
      <c r="BY7" s="36">
        <v>32.909999999999997</v>
      </c>
      <c r="BZ7" s="36">
        <v>30.63</v>
      </c>
      <c r="CA7" s="36">
        <v>284.37</v>
      </c>
      <c r="CB7" s="36">
        <v>402.62</v>
      </c>
      <c r="CC7" s="36">
        <v>344.05</v>
      </c>
      <c r="CD7" s="36">
        <v>385.71</v>
      </c>
      <c r="CE7" s="36">
        <v>387.56</v>
      </c>
      <c r="CF7" s="36">
        <v>663.6</v>
      </c>
      <c r="CG7" s="36">
        <v>622.30999999999995</v>
      </c>
      <c r="CH7" s="36">
        <v>589.39</v>
      </c>
      <c r="CI7" s="36">
        <v>588.54999999999995</v>
      </c>
      <c r="CJ7" s="36">
        <v>561.54</v>
      </c>
      <c r="CK7" s="36">
        <v>600.63</v>
      </c>
      <c r="CL7" s="36">
        <v>45</v>
      </c>
      <c r="CM7" s="36">
        <v>45</v>
      </c>
      <c r="CN7" s="36">
        <v>45</v>
      </c>
      <c r="CO7" s="36">
        <v>45</v>
      </c>
      <c r="CP7" s="36">
        <v>45</v>
      </c>
      <c r="CQ7" s="36">
        <v>38.97</v>
      </c>
      <c r="CR7" s="36">
        <v>39.119999999999997</v>
      </c>
      <c r="CS7" s="36">
        <v>41.24</v>
      </c>
      <c r="CT7" s="36">
        <v>37.950000000000003</v>
      </c>
      <c r="CU7" s="36">
        <v>34.92</v>
      </c>
      <c r="CV7" s="36">
        <v>36.67</v>
      </c>
      <c r="CW7" s="36">
        <v>100</v>
      </c>
      <c r="CX7" s="36">
        <v>100</v>
      </c>
      <c r="CY7" s="36">
        <v>100</v>
      </c>
      <c r="CZ7" s="36">
        <v>100</v>
      </c>
      <c r="DA7" s="36">
        <v>100</v>
      </c>
      <c r="DB7" s="36">
        <v>86.89</v>
      </c>
      <c r="DC7" s="36">
        <v>87.79</v>
      </c>
      <c r="DD7" s="36">
        <v>88.34</v>
      </c>
      <c r="DE7" s="36">
        <v>88.2</v>
      </c>
      <c r="DF7" s="36">
        <v>88.64</v>
      </c>
      <c r="DG7" s="36">
        <v>89.35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0.01</v>
      </c>
      <c r="EM7" s="36">
        <v>0</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cp:lastPrinted>2017-02-16T06:12:39Z</cp:lastPrinted>
  <dcterms:created xsi:type="dcterms:W3CDTF">2017-02-08T03:20:16Z</dcterms:created>
  <dcterms:modified xsi:type="dcterms:W3CDTF">2017-02-16T06:14:02Z</dcterms:modified>
  <cp:category/>
</cp:coreProperties>
</file>