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<sst xmlns="http://schemas.openxmlformats.org/spreadsheetml/2006/main" count="240" uniqueCount="126">
  <si>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</si>
  <si>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</si>
  <si>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</si>
  <si>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</si>
  <si>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</si>
  <si>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</si>
  <si>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</si>
  <si>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</si>
  <si>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</si>
  <si>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</si>
  <si>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</si>
  <si>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</si>
  <si>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</si>
  <si>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</si>
  <si>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</si>
  <si>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</si>
  <si>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</si>
  <si>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</si>
  <si>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</si>
  <si>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</si>
  <si>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</si>
  <si>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</si>
  <si>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</si>
  <si>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</si>
  <si>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</si>
  <si>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</si>
  <si>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</si>
  <si>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</si>
  <si>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</si>
  <si>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</si>
  <si>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</si>
  <si>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</si>
  <si>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</si>
  <si>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</si>
  <si>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</si>
  <si>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</si>
  <si>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</si>
  <si>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</si>
  <si>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</si>
  <si>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</si>
  <si>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</si>
  <si>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</si>
  <si>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</si>
  <si>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</si>
  <si>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</si>
  <si>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</si>
  <si>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</si>
  <si>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</si>
  <si>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</si>
  <si>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</si>
  <si>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</si>
  <si>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</si>
  <si>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</si>
  <si>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</si>
  <si>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</si>
  <si>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</si>
  <si>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</si>
  <si>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</si>
  <si>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</si>
  <si>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</si>
  <si>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</si>
  <si>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</si>
  <si>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</si>
  <si>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</si>
  <si>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</si>
  <si>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</si>
  <si>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</si>
  <si>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</si>
  <si>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</si>
  <si>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</si>
  <si>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</si>
  <si>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</si>
  <si>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</si>
  <si>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</si>
  <si>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</si>
  <si>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</si>
  <si>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</si>
  <si>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</si>
  <si>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</si>
  <si>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</si>
  <si>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</si>
  <si>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</si>
  <si>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</si>
  <si>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</si>
  <si>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</si>
  <si>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</si>
  <si>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</si>
  <si>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</si>
  <si>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</si>
  <si>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</si>
  <si>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</si>
  <si>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</si>
  <si>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</si>
  <si>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</si>
  <si>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</si>
  <si>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</si>
  <si>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</si>
  <si>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</si>
  <si>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</si>
  <si>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</si>
  <si>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</si>
  <si>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</si>
  <si>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</si>
  <si>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</si>
  <si>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</si>
  <si>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</si>
  <si>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</si>
  <si>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</si>
  <si>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</si>
  <si>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</si>
  <si>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米沢市</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</si>
  <si>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</si>
  <si>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</si>
  <si>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</si>
  <si>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</si>
  <si>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</si>
  <si>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</si>
  <si>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</si>
  <si>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</si>
  <si>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</si>
  <si>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</si>
  <si>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</si>
  <si>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費用の削減と水洗化の促進による使用料収入の確保に努めなければなりません。しかしながら、施設の規模などを考慮すると、汚水処理費用のほとんどは一般会計繰入金に依存しなければならない状況が続くと予測されます。
　類似団体と比較すると経費回収率、汚水処理原価及び水洗化率は良い状況にありますが、今後も経営改善を継続する必要があります。
　また、地方公営企業法を適用し経営分析を行い、経営状況をより把握したうえで、事業単位ではなく下水道事業全体で更なる経営改善を図っていかなければなりません。</t>
    <rPh sb="18" eb="19">
      <t>リョウ</t>
    </rPh>
    <rPh sb="19" eb="21">
      <t>シュウニュウ</t>
    </rPh>
    <rPh sb="44" eb="46">
      <t>シセツ</t>
    </rPh>
    <rPh sb="47" eb="49">
      <t>キボ</t>
    </rPh>
    <rPh sb="52" eb="54">
      <t>コウリョ</t>
    </rPh>
    <rPh sb="58" eb="60">
      <t>オスイ</t>
    </rPh>
    <rPh sb="60" eb="62">
      <t>ショリ</t>
    </rPh>
    <rPh sb="62" eb="64">
      <t>ヒヨウ</t>
    </rPh>
    <rPh sb="95" eb="97">
      <t>ヨソク</t>
    </rPh>
    <rPh sb="104" eb="106">
      <t>ルイジ</t>
    </rPh>
    <rPh sb="106" eb="108">
      <t>ダンタイ</t>
    </rPh>
    <rPh sb="109" eb="111">
      <t>ヒカク</t>
    </rPh>
    <rPh sb="114" eb="116">
      <t>ケイヒ</t>
    </rPh>
    <rPh sb="116" eb="118">
      <t>カイシュウ</t>
    </rPh>
    <rPh sb="118" eb="119">
      <t>リツ</t>
    </rPh>
    <rPh sb="120" eb="122">
      <t>オスイ</t>
    </rPh>
    <rPh sb="122" eb="124">
      <t>ショリ</t>
    </rPh>
    <rPh sb="124" eb="126">
      <t>ゲンカ</t>
    </rPh>
    <rPh sb="126" eb="127">
      <t>オヨ</t>
    </rPh>
    <rPh sb="128" eb="131">
      <t>スイセンカ</t>
    </rPh>
    <rPh sb="131" eb="132">
      <t>リツ</t>
    </rPh>
    <rPh sb="133" eb="134">
      <t>ヨ</t>
    </rPh>
    <rPh sb="135" eb="137">
      <t>ジョウキョウ</t>
    </rPh>
    <rPh sb="144" eb="146">
      <t>コンゴ</t>
    </rPh>
    <rPh sb="147" eb="149">
      <t>ケイエイ</t>
    </rPh>
    <rPh sb="149" eb="151">
      <t>カイゼン</t>
    </rPh>
    <rPh sb="152" eb="154">
      <t>ケイゾク</t>
    </rPh>
    <rPh sb="156" eb="158">
      <t>ヒツヨウ</t>
    </rPh>
    <rPh sb="180" eb="182">
      <t>ケイエイ</t>
    </rPh>
    <rPh sb="182" eb="184">
      <t>ブンセキ</t>
    </rPh>
    <rPh sb="185" eb="186">
      <t>オコナ</t>
    </rPh>
    <rPh sb="219" eb="220">
      <t>サラ</t>
    </rPh>
    <rPh sb="227" eb="228">
      <t>ハカ</t>
    </rPh>
    <phoneticPr fontId="4"/>
  </si>
  <si>
    <t>非設置</t>
    <rPh sb="0" eb="1">
      <t>ヒ</t>
    </rPh>
    <rPh sb="1" eb="3">
      <t>セッチ</t>
    </rPh>
    <phoneticPr fontId="4"/>
  </si>
  <si>
    <t>　①収益的収支比率は100％となっていますが、⑤経費回収率が69.62%と使用料収入で汚水処理にかかる費用を賄えないことから、一般会計繰入金による補てんに頼っています。また、④企業債残高対事業規模比率が平均値の約4倍に上ることからも、使用料収入の低さが分かります。
　⑥汚水処理原価と⑧水洗化率は平均値より良い値となっています。
　今後の経営では、費用の削減と収入の確保を目指し、維持管理費用の削減や、普及活動を積極的に行い水洗化率を上げて使用料収入を増やすなど、経営努力の継続が必要になります。</t>
    <rPh sb="2" eb="5">
      <t>シュウエキテキ</t>
    </rPh>
    <rPh sb="5" eb="7">
      <t>シュウシ</t>
    </rPh>
    <rPh sb="7" eb="9">
      <t>ヒリツ</t>
    </rPh>
    <rPh sb="24" eb="26">
      <t>ケイヒ</t>
    </rPh>
    <rPh sb="26" eb="28">
      <t>カイシュウ</t>
    </rPh>
    <rPh sb="28" eb="29">
      <t>リツ</t>
    </rPh>
    <rPh sb="37" eb="40">
      <t>シヨウリョウ</t>
    </rPh>
    <rPh sb="40" eb="42">
      <t>シュウニュウ</t>
    </rPh>
    <rPh sb="43" eb="45">
      <t>オスイ</t>
    </rPh>
    <rPh sb="45" eb="47">
      <t>ショリ</t>
    </rPh>
    <rPh sb="51" eb="53">
      <t>ヒヨウ</t>
    </rPh>
    <rPh sb="54" eb="55">
      <t>マカナ</t>
    </rPh>
    <rPh sb="63" eb="65">
      <t>イッパン</t>
    </rPh>
    <rPh sb="65" eb="67">
      <t>カイケイ</t>
    </rPh>
    <rPh sb="67" eb="69">
      <t>クリイレ</t>
    </rPh>
    <rPh sb="69" eb="70">
      <t>キン</t>
    </rPh>
    <rPh sb="73" eb="74">
      <t>ホ</t>
    </rPh>
    <rPh sb="77" eb="78">
      <t>タヨ</t>
    </rPh>
    <rPh sb="88" eb="90">
      <t>キギョウ</t>
    </rPh>
    <rPh sb="90" eb="91">
      <t>サイ</t>
    </rPh>
    <rPh sb="91" eb="93">
      <t>ザンダカ</t>
    </rPh>
    <rPh sb="93" eb="94">
      <t>タイ</t>
    </rPh>
    <rPh sb="94" eb="96">
      <t>ジギョウ</t>
    </rPh>
    <rPh sb="96" eb="98">
      <t>キボ</t>
    </rPh>
    <rPh sb="98" eb="100">
      <t>ヒリツ</t>
    </rPh>
    <rPh sb="101" eb="103">
      <t>ヘイキン</t>
    </rPh>
    <rPh sb="103" eb="104">
      <t>チ</t>
    </rPh>
    <rPh sb="105" eb="106">
      <t>ヤク</t>
    </rPh>
    <rPh sb="107" eb="108">
      <t>バイ</t>
    </rPh>
    <rPh sb="109" eb="110">
      <t>ノボ</t>
    </rPh>
    <rPh sb="117" eb="120">
      <t>シヨウリョウ</t>
    </rPh>
    <rPh sb="120" eb="122">
      <t>シュウニュウ</t>
    </rPh>
    <rPh sb="123" eb="124">
      <t>ヒク</t>
    </rPh>
    <rPh sb="126" eb="127">
      <t>ワ</t>
    </rPh>
    <rPh sb="135" eb="137">
      <t>オスイ</t>
    </rPh>
    <rPh sb="137" eb="139">
      <t>ショリ</t>
    </rPh>
    <rPh sb="139" eb="141">
      <t>ゲンカ</t>
    </rPh>
    <rPh sb="143" eb="146">
      <t>スイセンカ</t>
    </rPh>
    <rPh sb="146" eb="147">
      <t>リツ</t>
    </rPh>
    <rPh sb="148" eb="150">
      <t>ヘイキン</t>
    </rPh>
    <rPh sb="150" eb="151">
      <t>チ</t>
    </rPh>
    <rPh sb="153" eb="154">
      <t>ヨ</t>
    </rPh>
    <rPh sb="155" eb="156">
      <t>アタイ</t>
    </rPh>
    <rPh sb="166" eb="168">
      <t>コンゴ</t>
    </rPh>
    <rPh sb="169" eb="171">
      <t>ケイエイ</t>
    </rPh>
    <rPh sb="174" eb="176">
      <t>ヒヨウ</t>
    </rPh>
    <rPh sb="177" eb="179">
      <t>サクゲン</t>
    </rPh>
    <rPh sb="180" eb="182">
      <t>シュウニュウ</t>
    </rPh>
    <rPh sb="183" eb="185">
      <t>カクホ</t>
    </rPh>
    <rPh sb="186" eb="188">
      <t>メザ</t>
    </rPh>
    <rPh sb="190" eb="192">
      <t>イジ</t>
    </rPh>
    <rPh sb="193" eb="194">
      <t>リ</t>
    </rPh>
    <rPh sb="194" eb="196">
      <t>ヒヨウ</t>
    </rPh>
    <rPh sb="197" eb="199">
      <t>サクゲン</t>
    </rPh>
    <rPh sb="232" eb="234">
      <t>ケイエイ</t>
    </rPh>
    <rPh sb="234" eb="236">
      <t>ドリョク</t>
    </rPh>
    <rPh sb="237" eb="239">
      <t>ケイゾク</t>
    </rPh>
    <rPh sb="240" eb="242">
      <t>ヒツヨウ</t>
    </rPh>
    <phoneticPr fontId="4"/>
  </si>
  <si>
    <t>　農業集落排水処理施設は、平成12年度から供用を開始し、18年が経過しました。
　管渠の標準耐用年数は50年のため、しばらくは更新に要する費用が必要無いと予測されます。
　処理施設は機械・電気設備が多く存在し、耐用年数の10～15年を超えていますので今後、改築・更新費用が増加することが見込まれます。</t>
    <rPh sb="1" eb="3">
      <t>ノウギョウ</t>
    </rPh>
    <rPh sb="3" eb="5">
      <t>シュウラク</t>
    </rPh>
    <rPh sb="5" eb="7">
      <t>ハイスイ</t>
    </rPh>
    <rPh sb="7" eb="9">
      <t>ショリ</t>
    </rPh>
    <rPh sb="9" eb="11">
      <t>シセツ</t>
    </rPh>
    <rPh sb="13" eb="15">
      <t>ヘイセイ</t>
    </rPh>
    <rPh sb="17" eb="19">
      <t>ネンド</t>
    </rPh>
    <rPh sb="21" eb="23">
      <t>キョウヨウ</t>
    </rPh>
    <rPh sb="24" eb="26">
      <t>カイシ</t>
    </rPh>
    <rPh sb="30" eb="31">
      <t>ネン</t>
    </rPh>
    <rPh sb="32" eb="34">
      <t>ケイカ</t>
    </rPh>
    <rPh sb="41" eb="43">
      <t>カンキョ</t>
    </rPh>
    <rPh sb="44" eb="46">
      <t>ヒョウジュン</t>
    </rPh>
    <rPh sb="46" eb="48">
      <t>タイヨウ</t>
    </rPh>
    <rPh sb="48" eb="50">
      <t>ネンスウ</t>
    </rPh>
    <rPh sb="53" eb="54">
      <t>ネン</t>
    </rPh>
    <rPh sb="63" eb="65">
      <t>コウシン</t>
    </rPh>
    <rPh sb="66" eb="67">
      <t>ヨウ</t>
    </rPh>
    <rPh sb="69" eb="71">
      <t>ヒヨウ</t>
    </rPh>
    <rPh sb="72" eb="74">
      <t>ヒツヨウ</t>
    </rPh>
    <rPh sb="74" eb="75">
      <t>ナ</t>
    </rPh>
    <rPh sb="77" eb="79">
      <t>ヨソク</t>
    </rPh>
    <rPh sb="105" eb="107">
      <t>タイヨウ</t>
    </rPh>
    <rPh sb="107" eb="109">
      <t>ネンスウ</t>
    </rPh>
    <rPh sb="115" eb="116">
      <t>ネン</t>
    </rPh>
    <rPh sb="117" eb="118">
      <t>コ</t>
    </rPh>
    <rPh sb="125" eb="127">
      <t>コンゴ</t>
    </rPh>
    <rPh sb="128" eb="130">
      <t>カイチク</t>
    </rPh>
    <rPh sb="131" eb="133">
      <t>コウシン</t>
    </rPh>
    <rPh sb="133" eb="135">
      <t>ヒヨウ</t>
    </rPh>
    <rPh sb="136" eb="138">
      <t>ゾウカ</t>
    </rPh>
    <rPh sb="143" eb="145">
      <t>ミコ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</si>
</sst>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3938304"/>
        <c:axId val="104071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0.06</c:v>
                </c:pt>
                <c:pt idx="1">
                  <c:v>0.04</c:v>
                </c:pt>
                <c:pt idx="2">
                  <c:v>7.0000000000000007E-2</c:v>
                </c:pt>
                <c:pt idx="3">
                  <c:v>0.01</c:v>
                </c:pt>
                <c:pt idx="4">
                  <c:v>2.0499999999999998</c:v>
                </c:pt>
              </c:numCache>
            </c:numRef>
          </c:val>
          <c:smooth val="0"/>
        </c:ser>
        <c:dLbls>
          <c:showLegendKey val="0"/>
          <c:showVal val="0"/>
          <c:showCatName val="0"/>
          <c:showSerName val="0"/>
          <c:showPercent val="0"/>
          <c:showBubbleSize val="0"/>
        </c:dLbls>
        <c:marker val="1"/>
        <c:smooth val="0"/>
        <c:axId val="103938304"/>
        <c:axId val="104071552"/>
      </c:lineChart>
      <c:dateAx>
        <c:axId val="103938304"/>
        <c:scaling>
          <c:orientation val="minMax"/>
        </c:scaling>
        <c:delete val="1"/>
        <c:axPos val="b"/>
        <c:numFmt formatCode="ge" sourceLinked="1"/>
        <c:majorTickMark val="none"/>
        <c:minorTickMark val="none"/>
        <c:tickLblPos val="none"/>
        <c:crossAx val="104071552"/>
        <c:crosses val="autoZero"/>
        <c:auto val="1"/>
        <c:lblOffset val="100"/>
        <c:baseTimeUnit val="years"/>
      </c:dateAx>
      <c:valAx>
        <c:axId val="10407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3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36.92</c:v>
                </c:pt>
                <c:pt idx="1">
                  <c:v>34.770000000000003</c:v>
                </c:pt>
                <c:pt idx="2">
                  <c:v>33.69</c:v>
                </c:pt>
                <c:pt idx="3">
                  <c:v>33.69</c:v>
                </c:pt>
                <c:pt idx="4">
                  <c:v>36.92</c:v>
                </c:pt>
              </c:numCache>
            </c:numRef>
          </c:val>
        </c:ser>
        <c:dLbls>
          <c:showLegendKey val="0"/>
          <c:showVal val="0"/>
          <c:showCatName val="0"/>
          <c:showSerName val="0"/>
          <c:showPercent val="0"/>
          <c:showBubbleSize val="0"/>
        </c:dLbls>
        <c:gapWidth val="150"/>
        <c:axId val="107341312"/>
        <c:axId val="10734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46.06</c:v>
                </c:pt>
                <c:pt idx="1">
                  <c:v>45.95</c:v>
                </c:pt>
                <c:pt idx="2">
                  <c:v>44.69</c:v>
                </c:pt>
                <c:pt idx="3">
                  <c:v>52.31</c:v>
                </c:pt>
                <c:pt idx="4">
                  <c:v>60.65</c:v>
                </c:pt>
              </c:numCache>
            </c:numRef>
          </c:val>
          <c:smooth val="0"/>
        </c:ser>
        <c:dLbls>
          <c:showLegendKey val="0"/>
          <c:showVal val="0"/>
          <c:showCatName val="0"/>
          <c:showSerName val="0"/>
          <c:showPercent val="0"/>
          <c:showBubbleSize val="0"/>
        </c:dLbls>
        <c:marker val="1"/>
        <c:smooth val="0"/>
        <c:axId val="107341312"/>
        <c:axId val="107343232"/>
      </c:lineChart>
      <c:dateAx>
        <c:axId val="107341312"/>
        <c:scaling>
          <c:orientation val="minMax"/>
        </c:scaling>
        <c:delete val="1"/>
        <c:axPos val="b"/>
        <c:numFmt formatCode="ge" sourceLinked="1"/>
        <c:majorTickMark val="none"/>
        <c:minorTickMark val="none"/>
        <c:tickLblPos val="none"/>
        <c:crossAx val="107343232"/>
        <c:crosses val="autoZero"/>
        <c:auto val="1"/>
        <c:lblOffset val="100"/>
        <c:baseTimeUnit val="years"/>
      </c:dateAx>
      <c:valAx>
        <c:axId val="10734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4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86</c:v>
                </c:pt>
                <c:pt idx="1">
                  <c:v>87.44</c:v>
                </c:pt>
                <c:pt idx="2">
                  <c:v>88.84</c:v>
                </c:pt>
                <c:pt idx="3">
                  <c:v>89.24</c:v>
                </c:pt>
                <c:pt idx="4">
                  <c:v>89.32</c:v>
                </c:pt>
              </c:numCache>
            </c:numRef>
          </c:val>
        </c:ser>
        <c:dLbls>
          <c:showLegendKey val="0"/>
          <c:showVal val="0"/>
          <c:showCatName val="0"/>
          <c:showSerName val="0"/>
          <c:showPercent val="0"/>
          <c:showBubbleSize val="0"/>
        </c:dLbls>
        <c:gapWidth val="150"/>
        <c:axId val="107373696"/>
        <c:axId val="107375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72.989999999999995</c:v>
                </c:pt>
                <c:pt idx="1">
                  <c:v>71.97</c:v>
                </c:pt>
                <c:pt idx="2">
                  <c:v>70.59</c:v>
                </c:pt>
                <c:pt idx="3">
                  <c:v>84.32</c:v>
                </c:pt>
                <c:pt idx="4">
                  <c:v>84.58</c:v>
                </c:pt>
              </c:numCache>
            </c:numRef>
          </c:val>
          <c:smooth val="0"/>
        </c:ser>
        <c:dLbls>
          <c:showLegendKey val="0"/>
          <c:showVal val="0"/>
          <c:showCatName val="0"/>
          <c:showSerName val="0"/>
          <c:showPercent val="0"/>
          <c:showBubbleSize val="0"/>
        </c:dLbls>
        <c:marker val="1"/>
        <c:smooth val="0"/>
        <c:axId val="107373696"/>
        <c:axId val="107375616"/>
      </c:lineChart>
      <c:dateAx>
        <c:axId val="107373696"/>
        <c:scaling>
          <c:orientation val="minMax"/>
        </c:scaling>
        <c:delete val="1"/>
        <c:axPos val="b"/>
        <c:numFmt formatCode="ge" sourceLinked="1"/>
        <c:majorTickMark val="none"/>
        <c:minorTickMark val="none"/>
        <c:tickLblPos val="none"/>
        <c:crossAx val="107375616"/>
        <c:crosses val="autoZero"/>
        <c:auto val="1"/>
        <c:lblOffset val="100"/>
        <c:baseTimeUnit val="years"/>
      </c:dateAx>
      <c:valAx>
        <c:axId val="107375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73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04114048"/>
        <c:axId val="10411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114048"/>
        <c:axId val="104116224"/>
      </c:lineChart>
      <c:dateAx>
        <c:axId val="104114048"/>
        <c:scaling>
          <c:orientation val="minMax"/>
        </c:scaling>
        <c:delete val="1"/>
        <c:axPos val="b"/>
        <c:numFmt formatCode="ge" sourceLinked="1"/>
        <c:majorTickMark val="none"/>
        <c:minorTickMark val="none"/>
        <c:tickLblPos val="none"/>
        <c:crossAx val="104116224"/>
        <c:crosses val="autoZero"/>
        <c:auto val="1"/>
        <c:lblOffset val="100"/>
        <c:baseTimeUnit val="years"/>
      </c:dateAx>
      <c:valAx>
        <c:axId val="10411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11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223616"/>
        <c:axId val="96225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223616"/>
        <c:axId val="96225536"/>
      </c:lineChart>
      <c:dateAx>
        <c:axId val="96223616"/>
        <c:scaling>
          <c:orientation val="minMax"/>
        </c:scaling>
        <c:delete val="1"/>
        <c:axPos val="b"/>
        <c:numFmt formatCode="ge" sourceLinked="1"/>
        <c:majorTickMark val="none"/>
        <c:minorTickMark val="none"/>
        <c:tickLblPos val="none"/>
        <c:crossAx val="96225536"/>
        <c:crosses val="autoZero"/>
        <c:auto val="1"/>
        <c:lblOffset val="100"/>
        <c:baseTimeUnit val="years"/>
      </c:dateAx>
      <c:valAx>
        <c:axId val="96225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223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269824"/>
        <c:axId val="96271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269824"/>
        <c:axId val="96271744"/>
      </c:lineChart>
      <c:dateAx>
        <c:axId val="96269824"/>
        <c:scaling>
          <c:orientation val="minMax"/>
        </c:scaling>
        <c:delete val="1"/>
        <c:axPos val="b"/>
        <c:numFmt formatCode="ge" sourceLinked="1"/>
        <c:majorTickMark val="none"/>
        <c:minorTickMark val="none"/>
        <c:tickLblPos val="none"/>
        <c:crossAx val="96271744"/>
        <c:crosses val="autoZero"/>
        <c:auto val="1"/>
        <c:lblOffset val="100"/>
        <c:baseTimeUnit val="years"/>
      </c:dateAx>
      <c:valAx>
        <c:axId val="96271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269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153280"/>
        <c:axId val="10716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153280"/>
        <c:axId val="107163648"/>
      </c:lineChart>
      <c:dateAx>
        <c:axId val="107153280"/>
        <c:scaling>
          <c:orientation val="minMax"/>
        </c:scaling>
        <c:delete val="1"/>
        <c:axPos val="b"/>
        <c:numFmt formatCode="ge" sourceLinked="1"/>
        <c:majorTickMark val="none"/>
        <c:minorTickMark val="none"/>
        <c:tickLblPos val="none"/>
        <c:crossAx val="107163648"/>
        <c:crosses val="autoZero"/>
        <c:auto val="1"/>
        <c:lblOffset val="100"/>
        <c:baseTimeUnit val="years"/>
      </c:dateAx>
      <c:valAx>
        <c:axId val="10716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153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193856"/>
        <c:axId val="107195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193856"/>
        <c:axId val="107195776"/>
      </c:lineChart>
      <c:dateAx>
        <c:axId val="107193856"/>
        <c:scaling>
          <c:orientation val="minMax"/>
        </c:scaling>
        <c:delete val="1"/>
        <c:axPos val="b"/>
        <c:numFmt formatCode="ge" sourceLinked="1"/>
        <c:majorTickMark val="none"/>
        <c:minorTickMark val="none"/>
        <c:tickLblPos val="none"/>
        <c:crossAx val="107195776"/>
        <c:crosses val="autoZero"/>
        <c:auto val="1"/>
        <c:lblOffset val="100"/>
        <c:baseTimeUnit val="years"/>
      </c:dateAx>
      <c:valAx>
        <c:axId val="10719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19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formatCode="#,##0.00;&quot;△&quot;#,##0.00;&quot;-&quot;">
                  <c:v>3975.19</c:v>
                </c:pt>
                <c:pt idx="4" formatCode="#,##0.00;&quot;△&quot;#,##0.00;&quot;-&quot;">
                  <c:v>3705.36</c:v>
                </c:pt>
              </c:numCache>
            </c:numRef>
          </c:val>
        </c:ser>
        <c:dLbls>
          <c:showLegendKey val="0"/>
          <c:showVal val="0"/>
          <c:showCatName val="0"/>
          <c:showSerName val="0"/>
          <c:showPercent val="0"/>
          <c:showBubbleSize val="0"/>
        </c:dLbls>
        <c:gapWidth val="150"/>
        <c:axId val="107203584"/>
        <c:axId val="107234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1144.05</c:v>
                </c:pt>
                <c:pt idx="1">
                  <c:v>1117.1099999999999</c:v>
                </c:pt>
                <c:pt idx="2">
                  <c:v>1161.05</c:v>
                </c:pt>
                <c:pt idx="3">
                  <c:v>1081.8</c:v>
                </c:pt>
                <c:pt idx="4">
                  <c:v>974.93</c:v>
                </c:pt>
              </c:numCache>
            </c:numRef>
          </c:val>
          <c:smooth val="0"/>
        </c:ser>
        <c:dLbls>
          <c:showLegendKey val="0"/>
          <c:showVal val="0"/>
          <c:showCatName val="0"/>
          <c:showSerName val="0"/>
          <c:showPercent val="0"/>
          <c:showBubbleSize val="0"/>
        </c:dLbls>
        <c:marker val="1"/>
        <c:smooth val="0"/>
        <c:axId val="107203584"/>
        <c:axId val="107234432"/>
      </c:lineChart>
      <c:dateAx>
        <c:axId val="107203584"/>
        <c:scaling>
          <c:orientation val="minMax"/>
        </c:scaling>
        <c:delete val="1"/>
        <c:axPos val="b"/>
        <c:numFmt formatCode="ge" sourceLinked="1"/>
        <c:majorTickMark val="none"/>
        <c:minorTickMark val="none"/>
        <c:tickLblPos val="none"/>
        <c:crossAx val="107234432"/>
        <c:crosses val="autoZero"/>
        <c:auto val="1"/>
        <c:lblOffset val="100"/>
        <c:baseTimeUnit val="years"/>
      </c:dateAx>
      <c:valAx>
        <c:axId val="107234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203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68.069999999999993</c:v>
                </c:pt>
                <c:pt idx="1">
                  <c:v>78.94</c:v>
                </c:pt>
                <c:pt idx="2">
                  <c:v>55.59</c:v>
                </c:pt>
                <c:pt idx="3">
                  <c:v>66.680000000000007</c:v>
                </c:pt>
                <c:pt idx="4">
                  <c:v>69.62</c:v>
                </c:pt>
              </c:numCache>
            </c:numRef>
          </c:val>
        </c:ser>
        <c:dLbls>
          <c:showLegendKey val="0"/>
          <c:showVal val="0"/>
          <c:showCatName val="0"/>
          <c:showSerName val="0"/>
          <c:showPercent val="0"/>
          <c:showBubbleSize val="0"/>
        </c:dLbls>
        <c:gapWidth val="150"/>
        <c:axId val="107268736"/>
        <c:axId val="107279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42.48</c:v>
                </c:pt>
                <c:pt idx="1">
                  <c:v>41.04</c:v>
                </c:pt>
                <c:pt idx="2">
                  <c:v>41.08</c:v>
                </c:pt>
                <c:pt idx="3">
                  <c:v>52.19</c:v>
                </c:pt>
                <c:pt idx="4">
                  <c:v>55.32</c:v>
                </c:pt>
              </c:numCache>
            </c:numRef>
          </c:val>
          <c:smooth val="0"/>
        </c:ser>
        <c:dLbls>
          <c:showLegendKey val="0"/>
          <c:showVal val="0"/>
          <c:showCatName val="0"/>
          <c:showSerName val="0"/>
          <c:showPercent val="0"/>
          <c:showBubbleSize val="0"/>
        </c:dLbls>
        <c:marker val="1"/>
        <c:smooth val="0"/>
        <c:axId val="107268736"/>
        <c:axId val="107279104"/>
      </c:lineChart>
      <c:dateAx>
        <c:axId val="107268736"/>
        <c:scaling>
          <c:orientation val="minMax"/>
        </c:scaling>
        <c:delete val="1"/>
        <c:axPos val="b"/>
        <c:numFmt formatCode="ge" sourceLinked="1"/>
        <c:majorTickMark val="none"/>
        <c:minorTickMark val="none"/>
        <c:tickLblPos val="none"/>
        <c:crossAx val="107279104"/>
        <c:crosses val="autoZero"/>
        <c:auto val="1"/>
        <c:lblOffset val="100"/>
        <c:baseTimeUnit val="years"/>
      </c:dateAx>
      <c:valAx>
        <c:axId val="10727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26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243.06</c:v>
                </c:pt>
                <c:pt idx="1">
                  <c:v>221.21</c:v>
                </c:pt>
                <c:pt idx="2">
                  <c:v>315.33999999999997</c:v>
                </c:pt>
                <c:pt idx="3">
                  <c:v>273.60000000000002</c:v>
                </c:pt>
                <c:pt idx="4">
                  <c:v>256.52999999999997</c:v>
                </c:pt>
              </c:numCache>
            </c:numRef>
          </c:val>
        </c:ser>
        <c:dLbls>
          <c:showLegendKey val="0"/>
          <c:showVal val="0"/>
          <c:showCatName val="0"/>
          <c:showSerName val="0"/>
          <c:showPercent val="0"/>
          <c:showBubbleSize val="0"/>
        </c:dLbls>
        <c:gapWidth val="150"/>
        <c:axId val="107304832"/>
        <c:axId val="107315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343.8</c:v>
                </c:pt>
                <c:pt idx="1">
                  <c:v>357.08</c:v>
                </c:pt>
                <c:pt idx="2">
                  <c:v>378.08</c:v>
                </c:pt>
                <c:pt idx="3">
                  <c:v>296.14</c:v>
                </c:pt>
                <c:pt idx="4">
                  <c:v>283.17</c:v>
                </c:pt>
              </c:numCache>
            </c:numRef>
          </c:val>
          <c:smooth val="0"/>
        </c:ser>
        <c:dLbls>
          <c:showLegendKey val="0"/>
          <c:showVal val="0"/>
          <c:showCatName val="0"/>
          <c:showSerName val="0"/>
          <c:showPercent val="0"/>
          <c:showBubbleSize val="0"/>
        </c:dLbls>
        <c:marker val="1"/>
        <c:smooth val="0"/>
        <c:axId val="107304832"/>
        <c:axId val="107315200"/>
      </c:lineChart>
      <c:dateAx>
        <c:axId val="107304832"/>
        <c:scaling>
          <c:orientation val="minMax"/>
        </c:scaling>
        <c:delete val="1"/>
        <c:axPos val="b"/>
        <c:numFmt formatCode="ge" sourceLinked="1"/>
        <c:majorTickMark val="none"/>
        <c:minorTickMark val="none"/>
        <c:tickLblPos val="none"/>
        <c:crossAx val="107315200"/>
        <c:crosses val="autoZero"/>
        <c:auto val="1"/>
        <c:lblOffset val="100"/>
        <c:baseTimeUnit val="years"/>
      </c:dateAx>
      <c:valAx>
        <c:axId val="10731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0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K1" zoomScaleNormal="100" workbookViewId="0">
      <selection activeCell="BL47" sqref="BL47:BZ63"/>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米沢市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
        <v>123</v>
      </c>
      <c r="AE8" s="73"/>
      <c r="AF8" s="73"/>
      <c r="AG8" s="73"/>
      <c r="AH8" s="73"/>
      <c r="AI8" s="73"/>
      <c r="AJ8" s="73"/>
      <c r="AK8" s="4"/>
      <c r="AL8" s="67">
        <f>データ!S6</f>
        <v>82843</v>
      </c>
      <c r="AM8" s="67"/>
      <c r="AN8" s="67"/>
      <c r="AO8" s="67"/>
      <c r="AP8" s="67"/>
      <c r="AQ8" s="67"/>
      <c r="AR8" s="67"/>
      <c r="AS8" s="67"/>
      <c r="AT8" s="66">
        <f>データ!T6</f>
        <v>548.51</v>
      </c>
      <c r="AU8" s="66"/>
      <c r="AV8" s="66"/>
      <c r="AW8" s="66"/>
      <c r="AX8" s="66"/>
      <c r="AY8" s="66"/>
      <c r="AZ8" s="66"/>
      <c r="BA8" s="66"/>
      <c r="BB8" s="66">
        <f>データ!U6</f>
        <v>151.03</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0.54</v>
      </c>
      <c r="Q10" s="66"/>
      <c r="R10" s="66"/>
      <c r="S10" s="66"/>
      <c r="T10" s="66"/>
      <c r="U10" s="66"/>
      <c r="V10" s="66"/>
      <c r="W10" s="66">
        <f>データ!Q6</f>
        <v>97.81</v>
      </c>
      <c r="X10" s="66"/>
      <c r="Y10" s="66"/>
      <c r="Z10" s="66"/>
      <c r="AA10" s="66"/>
      <c r="AB10" s="66"/>
      <c r="AC10" s="66"/>
      <c r="AD10" s="67">
        <f>データ!R6</f>
        <v>3315</v>
      </c>
      <c r="AE10" s="67"/>
      <c r="AF10" s="67"/>
      <c r="AG10" s="67"/>
      <c r="AH10" s="67"/>
      <c r="AI10" s="67"/>
      <c r="AJ10" s="67"/>
      <c r="AK10" s="2"/>
      <c r="AL10" s="67">
        <f>データ!V6</f>
        <v>440</v>
      </c>
      <c r="AM10" s="67"/>
      <c r="AN10" s="67"/>
      <c r="AO10" s="67"/>
      <c r="AP10" s="67"/>
      <c r="AQ10" s="67"/>
      <c r="AR10" s="67"/>
      <c r="AS10" s="67"/>
      <c r="AT10" s="66">
        <f>データ!W6</f>
        <v>0.33</v>
      </c>
      <c r="AU10" s="66"/>
      <c r="AV10" s="66"/>
      <c r="AW10" s="66"/>
      <c r="AX10" s="66"/>
      <c r="AY10" s="66"/>
      <c r="AZ10" s="66"/>
      <c r="BA10" s="66"/>
      <c r="BB10" s="66">
        <f>データ!X6</f>
        <v>1333.33</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125</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122</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62022</v>
      </c>
      <c r="D6" s="33">
        <f t="shared" si="3"/>
        <v>47</v>
      </c>
      <c r="E6" s="33">
        <f t="shared" si="3"/>
        <v>17</v>
      </c>
      <c r="F6" s="33">
        <f t="shared" si="3"/>
        <v>5</v>
      </c>
      <c r="G6" s="33">
        <f t="shared" si="3"/>
        <v>0</v>
      </c>
      <c r="H6" s="33" t="str">
        <f t="shared" si="3"/>
        <v>山形県　米沢市</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0.54</v>
      </c>
      <c r="Q6" s="34">
        <f t="shared" si="3"/>
        <v>97.81</v>
      </c>
      <c r="R6" s="34">
        <f t="shared" si="3"/>
        <v>3315</v>
      </c>
      <c r="S6" s="34">
        <f t="shared" si="3"/>
        <v>82843</v>
      </c>
      <c r="T6" s="34">
        <f t="shared" si="3"/>
        <v>548.51</v>
      </c>
      <c r="U6" s="34">
        <f t="shared" si="3"/>
        <v>151.03</v>
      </c>
      <c r="V6" s="34">
        <f t="shared" si="3"/>
        <v>440</v>
      </c>
      <c r="W6" s="34">
        <f t="shared" si="3"/>
        <v>0.33</v>
      </c>
      <c r="X6" s="34">
        <f t="shared" si="3"/>
        <v>1333.33</v>
      </c>
      <c r="Y6" s="35">
        <f>IF(Y7="",NA(),Y7)</f>
        <v>100</v>
      </c>
      <c r="Z6" s="35">
        <f t="shared" ref="Z6:AH6" si="4">IF(Z7="",NA(),Z7)</f>
        <v>100</v>
      </c>
      <c r="AA6" s="35">
        <f t="shared" si="4"/>
        <v>100</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5">
        <f t="shared" si="7"/>
        <v>3975.19</v>
      </c>
      <c r="BJ6" s="35">
        <f t="shared" si="7"/>
        <v>3705.36</v>
      </c>
      <c r="BK6" s="35">
        <f t="shared" si="7"/>
        <v>1144.05</v>
      </c>
      <c r="BL6" s="35">
        <f t="shared" si="7"/>
        <v>1117.1099999999999</v>
      </c>
      <c r="BM6" s="35">
        <f t="shared" si="7"/>
        <v>1161.05</v>
      </c>
      <c r="BN6" s="35">
        <f t="shared" si="7"/>
        <v>1081.8</v>
      </c>
      <c r="BO6" s="35">
        <f t="shared" si="7"/>
        <v>974.93</v>
      </c>
      <c r="BP6" s="34" t="str">
        <f>IF(BP7="","",IF(BP7="-","【-】","【"&amp;SUBSTITUTE(TEXT(BP7,"#,##0.00"),"-","△")&amp;"】"))</f>
        <v>【914.53】</v>
      </c>
      <c r="BQ6" s="35">
        <f>IF(BQ7="",NA(),BQ7)</f>
        <v>68.069999999999993</v>
      </c>
      <c r="BR6" s="35">
        <f t="shared" ref="BR6:BZ6" si="8">IF(BR7="",NA(),BR7)</f>
        <v>78.94</v>
      </c>
      <c r="BS6" s="35">
        <f t="shared" si="8"/>
        <v>55.59</v>
      </c>
      <c r="BT6" s="35">
        <f t="shared" si="8"/>
        <v>66.680000000000007</v>
      </c>
      <c r="BU6" s="35">
        <f t="shared" si="8"/>
        <v>69.62</v>
      </c>
      <c r="BV6" s="35">
        <f t="shared" si="8"/>
        <v>42.48</v>
      </c>
      <c r="BW6" s="35">
        <f t="shared" si="8"/>
        <v>41.04</v>
      </c>
      <c r="BX6" s="35">
        <f t="shared" si="8"/>
        <v>41.08</v>
      </c>
      <c r="BY6" s="35">
        <f t="shared" si="8"/>
        <v>52.19</v>
      </c>
      <c r="BZ6" s="35">
        <f t="shared" si="8"/>
        <v>55.32</v>
      </c>
      <c r="CA6" s="34" t="str">
        <f>IF(CA7="","",IF(CA7="-","【-】","【"&amp;SUBSTITUTE(TEXT(CA7,"#,##0.00"),"-","△")&amp;"】"))</f>
        <v>【55.73】</v>
      </c>
      <c r="CB6" s="35">
        <f>IF(CB7="",NA(),CB7)</f>
        <v>243.06</v>
      </c>
      <c r="CC6" s="35">
        <f t="shared" ref="CC6:CK6" si="9">IF(CC7="",NA(),CC7)</f>
        <v>221.21</v>
      </c>
      <c r="CD6" s="35">
        <f t="shared" si="9"/>
        <v>315.33999999999997</v>
      </c>
      <c r="CE6" s="35">
        <f t="shared" si="9"/>
        <v>273.60000000000002</v>
      </c>
      <c r="CF6" s="35">
        <f t="shared" si="9"/>
        <v>256.52999999999997</v>
      </c>
      <c r="CG6" s="35">
        <f t="shared" si="9"/>
        <v>343.8</v>
      </c>
      <c r="CH6" s="35">
        <f t="shared" si="9"/>
        <v>357.08</v>
      </c>
      <c r="CI6" s="35">
        <f t="shared" si="9"/>
        <v>378.08</v>
      </c>
      <c r="CJ6" s="35">
        <f t="shared" si="9"/>
        <v>296.14</v>
      </c>
      <c r="CK6" s="35">
        <f t="shared" si="9"/>
        <v>283.17</v>
      </c>
      <c r="CL6" s="34" t="str">
        <f>IF(CL7="","",IF(CL7="-","【-】","【"&amp;SUBSTITUTE(TEXT(CL7,"#,##0.00"),"-","△")&amp;"】"))</f>
        <v>【276.78】</v>
      </c>
      <c r="CM6" s="35">
        <f>IF(CM7="",NA(),CM7)</f>
        <v>36.92</v>
      </c>
      <c r="CN6" s="35">
        <f t="shared" ref="CN6:CV6" si="10">IF(CN7="",NA(),CN7)</f>
        <v>34.770000000000003</v>
      </c>
      <c r="CO6" s="35">
        <f t="shared" si="10"/>
        <v>33.69</v>
      </c>
      <c r="CP6" s="35">
        <f t="shared" si="10"/>
        <v>33.69</v>
      </c>
      <c r="CQ6" s="35">
        <f t="shared" si="10"/>
        <v>36.92</v>
      </c>
      <c r="CR6" s="35">
        <f t="shared" si="10"/>
        <v>46.06</v>
      </c>
      <c r="CS6" s="35">
        <f t="shared" si="10"/>
        <v>45.95</v>
      </c>
      <c r="CT6" s="35">
        <f t="shared" si="10"/>
        <v>44.69</v>
      </c>
      <c r="CU6" s="35">
        <f t="shared" si="10"/>
        <v>52.31</v>
      </c>
      <c r="CV6" s="35">
        <f t="shared" si="10"/>
        <v>60.65</v>
      </c>
      <c r="CW6" s="34" t="str">
        <f>IF(CW7="","",IF(CW7="-","【-】","【"&amp;SUBSTITUTE(TEXT(CW7,"#,##0.00"),"-","△")&amp;"】"))</f>
        <v>【59.15】</v>
      </c>
      <c r="CX6" s="35">
        <f>IF(CX7="",NA(),CX7)</f>
        <v>86</v>
      </c>
      <c r="CY6" s="35">
        <f t="shared" ref="CY6:DG6" si="11">IF(CY7="",NA(),CY7)</f>
        <v>87.44</v>
      </c>
      <c r="CZ6" s="35">
        <f t="shared" si="11"/>
        <v>88.84</v>
      </c>
      <c r="DA6" s="35">
        <f t="shared" si="11"/>
        <v>89.24</v>
      </c>
      <c r="DB6" s="35">
        <f t="shared" si="11"/>
        <v>89.32</v>
      </c>
      <c r="DC6" s="35">
        <f t="shared" si="11"/>
        <v>72.989999999999995</v>
      </c>
      <c r="DD6" s="35">
        <f t="shared" si="11"/>
        <v>71.97</v>
      </c>
      <c r="DE6" s="35">
        <f t="shared" si="11"/>
        <v>70.59</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0.06</v>
      </c>
      <c r="EK6" s="35">
        <f t="shared" si="14"/>
        <v>0.04</v>
      </c>
      <c r="EL6" s="35">
        <f t="shared" si="14"/>
        <v>7.0000000000000007E-2</v>
      </c>
      <c r="EM6" s="35">
        <f t="shared" si="14"/>
        <v>0.01</v>
      </c>
      <c r="EN6" s="35">
        <f t="shared" si="14"/>
        <v>2.0499999999999998</v>
      </c>
      <c r="EO6" s="34" t="str">
        <f>IF(EO7="","",IF(EO7="-","【-】","【"&amp;SUBSTITUTE(TEXT(EO7,"#,##0.00"),"-","△")&amp;"】"))</f>
        <v>【1.58】</v>
      </c>
    </row>
    <row r="7" spans="1:145" s="36" customFormat="1">
      <c r="A7" s="28"/>
      <c r="B7" s="37">
        <v>2016</v>
      </c>
      <c r="C7" s="37">
        <v>62022</v>
      </c>
      <c r="D7" s="37">
        <v>47</v>
      </c>
      <c r="E7" s="37">
        <v>17</v>
      </c>
      <c r="F7" s="37">
        <v>5</v>
      </c>
      <c r="G7" s="37">
        <v>0</v>
      </c>
      <c r="H7" s="37" t="s">
        <v>110</v>
      </c>
      <c r="I7" s="37" t="s">
        <v>111</v>
      </c>
      <c r="J7" s="37" t="s">
        <v>112</v>
      </c>
      <c r="K7" s="37" t="s">
        <v>113</v>
      </c>
      <c r="L7" s="37" t="s">
        <v>114</v>
      </c>
      <c r="M7" s="37"/>
      <c r="N7" s="38" t="s">
        <v>115</v>
      </c>
      <c r="O7" s="38" t="s">
        <v>116</v>
      </c>
      <c r="P7" s="38">
        <v>0.54</v>
      </c>
      <c r="Q7" s="38">
        <v>97.81</v>
      </c>
      <c r="R7" s="38">
        <v>3315</v>
      </c>
      <c r="S7" s="38">
        <v>82843</v>
      </c>
      <c r="T7" s="38">
        <v>548.51</v>
      </c>
      <c r="U7" s="38">
        <v>151.03</v>
      </c>
      <c r="V7" s="38">
        <v>440</v>
      </c>
      <c r="W7" s="38">
        <v>0.33</v>
      </c>
      <c r="X7" s="38">
        <v>1333.33</v>
      </c>
      <c r="Y7" s="38">
        <v>100</v>
      </c>
      <c r="Z7" s="38">
        <v>100</v>
      </c>
      <c r="AA7" s="38">
        <v>100</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3975.19</v>
      </c>
      <c r="BJ7" s="38">
        <v>3705.36</v>
      </c>
      <c r="BK7" s="38">
        <v>1144.05</v>
      </c>
      <c r="BL7" s="38">
        <v>1117.1099999999999</v>
      </c>
      <c r="BM7" s="38">
        <v>1161.05</v>
      </c>
      <c r="BN7" s="38">
        <v>1081.8</v>
      </c>
      <c r="BO7" s="38">
        <v>974.93</v>
      </c>
      <c r="BP7" s="38">
        <v>914.53</v>
      </c>
      <c r="BQ7" s="38">
        <v>68.069999999999993</v>
      </c>
      <c r="BR7" s="38">
        <v>78.94</v>
      </c>
      <c r="BS7" s="38">
        <v>55.59</v>
      </c>
      <c r="BT7" s="38">
        <v>66.680000000000007</v>
      </c>
      <c r="BU7" s="38">
        <v>69.62</v>
      </c>
      <c r="BV7" s="38">
        <v>42.48</v>
      </c>
      <c r="BW7" s="38">
        <v>41.04</v>
      </c>
      <c r="BX7" s="38">
        <v>41.08</v>
      </c>
      <c r="BY7" s="38">
        <v>52.19</v>
      </c>
      <c r="BZ7" s="38">
        <v>55.32</v>
      </c>
      <c r="CA7" s="38">
        <v>55.73</v>
      </c>
      <c r="CB7" s="38">
        <v>243.06</v>
      </c>
      <c r="CC7" s="38">
        <v>221.21</v>
      </c>
      <c r="CD7" s="38">
        <v>315.33999999999997</v>
      </c>
      <c r="CE7" s="38">
        <v>273.60000000000002</v>
      </c>
      <c r="CF7" s="38">
        <v>256.52999999999997</v>
      </c>
      <c r="CG7" s="38">
        <v>343.8</v>
      </c>
      <c r="CH7" s="38">
        <v>357.08</v>
      </c>
      <c r="CI7" s="38">
        <v>378.08</v>
      </c>
      <c r="CJ7" s="38">
        <v>296.14</v>
      </c>
      <c r="CK7" s="38">
        <v>283.17</v>
      </c>
      <c r="CL7" s="38">
        <v>276.77999999999997</v>
      </c>
      <c r="CM7" s="38">
        <v>36.92</v>
      </c>
      <c r="CN7" s="38">
        <v>34.770000000000003</v>
      </c>
      <c r="CO7" s="38">
        <v>33.69</v>
      </c>
      <c r="CP7" s="38">
        <v>33.69</v>
      </c>
      <c r="CQ7" s="38">
        <v>36.92</v>
      </c>
      <c r="CR7" s="38">
        <v>46.06</v>
      </c>
      <c r="CS7" s="38">
        <v>45.95</v>
      </c>
      <c r="CT7" s="38">
        <v>44.69</v>
      </c>
      <c r="CU7" s="38">
        <v>52.31</v>
      </c>
      <c r="CV7" s="38">
        <v>60.65</v>
      </c>
      <c r="CW7" s="38">
        <v>59.15</v>
      </c>
      <c r="CX7" s="38">
        <v>86</v>
      </c>
      <c r="CY7" s="38">
        <v>87.44</v>
      </c>
      <c r="CZ7" s="38">
        <v>88.84</v>
      </c>
      <c r="DA7" s="38">
        <v>89.24</v>
      </c>
      <c r="DB7" s="38">
        <v>89.32</v>
      </c>
      <c r="DC7" s="38">
        <v>72.989999999999995</v>
      </c>
      <c r="DD7" s="38">
        <v>71.97</v>
      </c>
      <c r="DE7" s="38">
        <v>70.59</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0.06</v>
      </c>
      <c r="EK7" s="38">
        <v>0.04</v>
      </c>
      <c r="EL7" s="38">
        <v>7.0000000000000007E-2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2018-02-19T09:22:37Z</cp:lastPrinted>
  <dcterms:created xsi:type="dcterms:W3CDTF">2017-12-25T02:25:07Z</dcterms:created>
  <dcterms:modified xsi:type="dcterms:W3CDTF">2018-02-19T09:23:00Z</dcterms:modified>
  <cp:category/>
</cp:coreProperties>
</file>