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730" windowHeight="891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K6" i="5"/>
  <c r="P8" i="4" s="1"/>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AL10" i="4"/>
  <c r="AD10" i="4"/>
  <c r="P10" i="4"/>
  <c r="B10" i="4"/>
  <c r="AT8" i="4"/>
  <c r="W8" i="4"/>
  <c r="I8" i="4"/>
  <c r="B8" i="4"/>
  <c r="B6"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<sst xmlns="http://schemas.openxmlformats.org/spreadsheetml/2006/main" count="240" uniqueCount="126">
  <si>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</si>
  <si>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</si>
  <si>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</si>
  <si>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</si>
  <si>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</si>
  <si>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</si>
  <si>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</si>
  <si>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</si>
  <si>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</si>
  <si>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</si>
  <si>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</si>
  <si>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</si>
  <si>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</si>
  <si>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</si>
  <si>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</si>
  <si>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</si>
  <si>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</si>
  <si>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</si>
  <si>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</si>
  <si>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</si>
  <si>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</si>
  <si>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</si>
  <si>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</si>
  <si>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</si>
  <si>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</si>
  <si>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</si>
  <si>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</si>
  <si>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</si>
  <si>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</si>
  <si>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</si>
  <si>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</si>
  <si>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</si>
  <si>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</si>
  <si>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</si>
  <si>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</si>
  <si>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</si>
  <si>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</si>
  <si>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</si>
  <si>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</si>
  <si>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</si>
  <si>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</si>
  <si>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</si>
  <si>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</si>
  <si>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</si>
  <si>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</si>
  <si>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</si>
  <si>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</si>
  <si>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</si>
  <si>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</si>
  <si>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</si>
  <si>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</si>
  <si>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</si>
  <si>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</si>
  <si>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</si>
  <si>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</si>
  <si>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</si>
  <si>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</si>
  <si>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</si>
  <si>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</si>
  <si>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</si>
  <si>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</si>
  <si>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</si>
  <si>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</si>
  <si>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</si>
  <si>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</si>
  <si>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</si>
  <si>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</si>
  <si>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</si>
  <si>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</si>
  <si>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</si>
  <si>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</si>
  <si>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</si>
  <si>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</si>
  <si>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</si>
  <si>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</si>
  <si>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</si>
  <si>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</si>
  <si>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</si>
  <si>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</si>
  <si>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</si>
  <si>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</si>
  <si>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</si>
  <si>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</si>
  <si>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</si>
  <si>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</si>
  <si>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</si>
  <si>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</si>
  <si>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</si>
  <si>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</si>
  <si>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</si>
  <si>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</si>
  <si>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</si>
  <si>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</si>
  <si>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</si>
  <si>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</si>
  <si>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</si>
  <si>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</si>
  <si>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</si>
  <si>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</si>
  <si>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</si>
  <si>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</si>
  <si>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</si>
  <si>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</si>
  <si>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</si>
  <si>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</si>
  <si>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</si>
  <si>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</si>
  <si>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</si>
  <si>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</si>
  <si>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</si>
  <si>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金山町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</si>
  <si>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</si>
  <si>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</si>
  <si>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</si>
  <si>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</si>
  <si>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</si>
  <si>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</si>
  <si>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</si>
  <si>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</si>
  <si>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</si>
  <si>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</si>
  <si>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</si>
  <si>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</si>
  <si>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農業集落排水会計は、現行料金では財源不足であり一般会計からの繰入金を経費に充てている状態である。収益的収支比率及び経費回収率共に低く、収益増加のために、農集への加入促進、使用料の適正水準への改定と収納対策を講じていく必要がある。
　また、農業集落排水処理施設（明安処理区、有屋処理区）及び管渠は、老朽化が進み維持経費が今後増加することが見込まれることから、平成28年度に明安地区の機能診断調査を実施し、計画的に更新工事を実施するため、平成30年度から機能強化事業を実施していく。
　有屋地区については平成32年度に機能診断調査を実施して機能強化事業を活用し施設の更新を実施していく。</t>
    <rPh sb="99" eb="101">
      <t>シュウノウ</t>
    </rPh>
    <rPh sb="101" eb="103">
      <t>タイサク</t>
    </rPh>
    <rPh sb="104" eb="105">
      <t>コウ</t>
    </rPh>
    <rPh sb="218" eb="220">
      <t>ヘイセイ</t>
    </rPh>
    <rPh sb="222" eb="224">
      <t>ネンド</t>
    </rPh>
    <rPh sb="226" eb="228">
      <t>キノウ</t>
    </rPh>
    <rPh sb="228" eb="230">
      <t>キョウカ</t>
    </rPh>
    <rPh sb="230" eb="232">
      <t>ジギョウ</t>
    </rPh>
    <rPh sb="233" eb="235">
      <t>ジッシ</t>
    </rPh>
    <rPh sb="242" eb="244">
      <t>アリヤ</t>
    </rPh>
    <rPh sb="244" eb="246">
      <t>チク</t>
    </rPh>
    <rPh sb="251" eb="253">
      <t>ヘイセイ</t>
    </rPh>
    <rPh sb="255" eb="257">
      <t>ネンド</t>
    </rPh>
    <rPh sb="258" eb="260">
      <t>キノウ</t>
    </rPh>
    <rPh sb="260" eb="262">
      <t>シンダン</t>
    </rPh>
    <rPh sb="262" eb="264">
      <t>チョウサ</t>
    </rPh>
    <rPh sb="265" eb="267">
      <t>ジッシ</t>
    </rPh>
    <rPh sb="269" eb="271">
      <t>キノウ</t>
    </rPh>
    <rPh sb="271" eb="273">
      <t>キョウカ</t>
    </rPh>
    <rPh sb="273" eb="275">
      <t>ジギョウ</t>
    </rPh>
    <rPh sb="276" eb="278">
      <t>カツヨウ</t>
    </rPh>
    <rPh sb="279" eb="281">
      <t>シセツ</t>
    </rPh>
    <rPh sb="282" eb="284">
      <t>コウシン</t>
    </rPh>
    <rPh sb="285" eb="287">
      <t>ジッシ</t>
    </rPh>
    <phoneticPr fontId="4"/>
  </si>
  <si>
    <t>　農業集落排水施設は、明安処理区が昭和63年度、
有屋処理区が平成6年度に供用開始しており、老朽
化が進んでいるため、機能診断調査を行い更新計画
を策定する必要がある。明安処理区は、平成29年度
に更新計画を作成し、平成30年度から機能強化事業を活用し施設更新を実施する。
　有屋地区は平成32年度に機能診断調査を実施し、その後機能強化事業を実施していく予定である。</t>
    <rPh sb="108" eb="110">
      <t>ヘイセイ</t>
    </rPh>
    <rPh sb="112" eb="114">
      <t>ネンド</t>
    </rPh>
    <rPh sb="116" eb="118">
      <t>キノウ</t>
    </rPh>
    <rPh sb="118" eb="120">
      <t>キョウカ</t>
    </rPh>
    <rPh sb="120" eb="122">
      <t>ジギョウ</t>
    </rPh>
    <rPh sb="123" eb="125">
      <t>カツヨウ</t>
    </rPh>
    <rPh sb="126" eb="128">
      <t>シセツ</t>
    </rPh>
    <rPh sb="128" eb="130">
      <t>コウシン</t>
    </rPh>
    <rPh sb="131" eb="133">
      <t>ジッシ</t>
    </rPh>
    <rPh sb="138" eb="140">
      <t>アリヤ</t>
    </rPh>
    <rPh sb="140" eb="142">
      <t>チク</t>
    </rPh>
    <rPh sb="143" eb="145">
      <t>ヘイセイ</t>
    </rPh>
    <rPh sb="147" eb="149">
      <t>ネンド</t>
    </rPh>
    <rPh sb="150" eb="152">
      <t>キノウ</t>
    </rPh>
    <rPh sb="152" eb="154">
      <t>シンダン</t>
    </rPh>
    <rPh sb="154" eb="156">
      <t>チョウサ</t>
    </rPh>
    <rPh sb="157" eb="159">
      <t>ジッシ</t>
    </rPh>
    <rPh sb="163" eb="164">
      <t>ゴ</t>
    </rPh>
    <rPh sb="164" eb="166">
      <t>キノウ</t>
    </rPh>
    <rPh sb="166" eb="168">
      <t>キョウカ</t>
    </rPh>
    <rPh sb="168" eb="170">
      <t>ジギョウ</t>
    </rPh>
    <rPh sb="171" eb="173">
      <t>ジッシ</t>
    </rPh>
    <rPh sb="177" eb="179">
      <t>ヨテイ</t>
    </rPh>
    <phoneticPr fontId="4"/>
  </si>
  <si>
    <t>　農業集落排水事業は、明安処理区が昭和63年度の
供用開始から平成28年度で28年が経過し、施設設備
の老朽化が進み、維持経費が増加する傾向にある。
　平成29年度に明安処理区の機能診断調査を基に施設の更新計画を策定し、財政的支援を受けて施設更新の補助事業を行うことで維持経費削減を検討している。
　また、有屋処理区についても明安処理区と同様に
機能強化事業を行っていく予定である。
　さらに、段階的に適正な料金水準に改定すること
を検討し、農集への加入促進を行い収益増加を図っ
ていく必要がある。</t>
    <rPh sb="177" eb="179">
      <t>ジギョウ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</si>
</sst>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F13-4A9C-A74F-D99CD2A2D6C7}"/>
            </c:ext>
          </c:extLst>
        </c:ser>
        <c:dLbls>
          <c:showLegendKey val="0"/>
          <c:showVal val="0"/>
          <c:showCatName val="0"/>
          <c:showSerName val="0"/>
          <c:showPercent val="0"/>
          <c:showBubbleSize val="0"/>
        </c:dLbls>
        <c:gapWidth val="150"/>
        <c:axId val="99447168"/>
        <c:axId val="99449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extLst xmlns:c16r2="http://schemas.microsoft.com/office/drawing/2015/06/chart">
            <c:ext xmlns:c16="http://schemas.microsoft.com/office/drawing/2014/chart" uri="{C3380CC4-5D6E-409C-BE32-E72D297353CC}">
              <c16:uniqueId val="{00000001-EF13-4A9C-A74F-D99CD2A2D6C7}"/>
            </c:ext>
          </c:extLst>
        </c:ser>
        <c:dLbls>
          <c:showLegendKey val="0"/>
          <c:showVal val="0"/>
          <c:showCatName val="0"/>
          <c:showSerName val="0"/>
          <c:showPercent val="0"/>
          <c:showBubbleSize val="0"/>
        </c:dLbls>
        <c:marker val="1"/>
        <c:smooth val="0"/>
        <c:axId val="99447168"/>
        <c:axId val="99449088"/>
      </c:lineChart>
      <c:dateAx>
        <c:axId val="99447168"/>
        <c:scaling>
          <c:orientation val="minMax"/>
        </c:scaling>
        <c:delete val="1"/>
        <c:axPos val="b"/>
        <c:numFmt formatCode="ge" sourceLinked="1"/>
        <c:majorTickMark val="none"/>
        <c:minorTickMark val="none"/>
        <c:tickLblPos val="none"/>
        <c:crossAx val="99449088"/>
        <c:crosses val="autoZero"/>
        <c:auto val="1"/>
        <c:lblOffset val="100"/>
        <c:baseTimeUnit val="years"/>
      </c:dateAx>
      <c:valAx>
        <c:axId val="9944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4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65.27</c:v>
                </c:pt>
                <c:pt idx="1">
                  <c:v>63.39</c:v>
                </c:pt>
                <c:pt idx="2">
                  <c:v>63.1</c:v>
                </c:pt>
                <c:pt idx="3">
                  <c:v>62.52</c:v>
                </c:pt>
                <c:pt idx="4">
                  <c:v>61.22</c:v>
                </c:pt>
              </c:numCache>
            </c:numRef>
          </c:val>
          <c:extLst xmlns:c16r2="http://schemas.microsoft.com/office/drawing/2015/06/chart">
            <c:ext xmlns:c16="http://schemas.microsoft.com/office/drawing/2014/chart" uri="{C3380CC4-5D6E-409C-BE32-E72D297353CC}">
              <c16:uniqueId val="{00000000-F9B0-427D-9414-33545CAA7742}"/>
            </c:ext>
          </c:extLst>
        </c:ser>
        <c:dLbls>
          <c:showLegendKey val="0"/>
          <c:showVal val="0"/>
          <c:showCatName val="0"/>
          <c:showSerName val="0"/>
          <c:showPercent val="0"/>
          <c:showBubbleSize val="0"/>
        </c:dLbls>
        <c:gapWidth val="150"/>
        <c:axId val="99995648"/>
        <c:axId val="99997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extLst xmlns:c16r2="http://schemas.microsoft.com/office/drawing/2015/06/chart">
            <c:ext xmlns:c16="http://schemas.microsoft.com/office/drawing/2014/chart" uri="{C3380CC4-5D6E-409C-BE32-E72D297353CC}">
              <c16:uniqueId val="{00000001-F9B0-427D-9414-33545CAA7742}"/>
            </c:ext>
          </c:extLst>
        </c:ser>
        <c:dLbls>
          <c:showLegendKey val="0"/>
          <c:showVal val="0"/>
          <c:showCatName val="0"/>
          <c:showSerName val="0"/>
          <c:showPercent val="0"/>
          <c:showBubbleSize val="0"/>
        </c:dLbls>
        <c:marker val="1"/>
        <c:smooth val="0"/>
        <c:axId val="99995648"/>
        <c:axId val="99997568"/>
      </c:lineChart>
      <c:dateAx>
        <c:axId val="99995648"/>
        <c:scaling>
          <c:orientation val="minMax"/>
        </c:scaling>
        <c:delete val="1"/>
        <c:axPos val="b"/>
        <c:numFmt formatCode="ge" sourceLinked="1"/>
        <c:majorTickMark val="none"/>
        <c:minorTickMark val="none"/>
        <c:tickLblPos val="none"/>
        <c:crossAx val="99997568"/>
        <c:crosses val="autoZero"/>
        <c:auto val="1"/>
        <c:lblOffset val="100"/>
        <c:baseTimeUnit val="years"/>
      </c:dateAx>
      <c:valAx>
        <c:axId val="9999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99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89.22</c:v>
                </c:pt>
                <c:pt idx="1">
                  <c:v>89.86</c:v>
                </c:pt>
                <c:pt idx="2">
                  <c:v>89.94</c:v>
                </c:pt>
                <c:pt idx="3">
                  <c:v>91.16</c:v>
                </c:pt>
                <c:pt idx="4">
                  <c:v>90.14</c:v>
                </c:pt>
              </c:numCache>
            </c:numRef>
          </c:val>
          <c:extLst xmlns:c16r2="http://schemas.microsoft.com/office/drawing/2015/06/chart">
            <c:ext xmlns:c16="http://schemas.microsoft.com/office/drawing/2014/chart" uri="{C3380CC4-5D6E-409C-BE32-E72D297353CC}">
              <c16:uniqueId val="{00000000-BA81-4F96-AF48-B7939A5D7E8C}"/>
            </c:ext>
          </c:extLst>
        </c:ser>
        <c:dLbls>
          <c:showLegendKey val="0"/>
          <c:showVal val="0"/>
          <c:showCatName val="0"/>
          <c:showSerName val="0"/>
          <c:showPercent val="0"/>
          <c:showBubbleSize val="0"/>
        </c:dLbls>
        <c:gapWidth val="150"/>
        <c:axId val="100109312"/>
        <c:axId val="100111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extLst xmlns:c16r2="http://schemas.microsoft.com/office/drawing/2015/06/chart">
            <c:ext xmlns:c16="http://schemas.microsoft.com/office/drawing/2014/chart" uri="{C3380CC4-5D6E-409C-BE32-E72D297353CC}">
              <c16:uniqueId val="{00000001-BA81-4F96-AF48-B7939A5D7E8C}"/>
            </c:ext>
          </c:extLst>
        </c:ser>
        <c:dLbls>
          <c:showLegendKey val="0"/>
          <c:showVal val="0"/>
          <c:showCatName val="0"/>
          <c:showSerName val="0"/>
          <c:showPercent val="0"/>
          <c:showBubbleSize val="0"/>
        </c:dLbls>
        <c:marker val="1"/>
        <c:smooth val="0"/>
        <c:axId val="100109312"/>
        <c:axId val="100111488"/>
      </c:lineChart>
      <c:dateAx>
        <c:axId val="100109312"/>
        <c:scaling>
          <c:orientation val="minMax"/>
        </c:scaling>
        <c:delete val="1"/>
        <c:axPos val="b"/>
        <c:numFmt formatCode="ge" sourceLinked="1"/>
        <c:majorTickMark val="none"/>
        <c:minorTickMark val="none"/>
        <c:tickLblPos val="none"/>
        <c:crossAx val="100111488"/>
        <c:crosses val="autoZero"/>
        <c:auto val="1"/>
        <c:lblOffset val="100"/>
        <c:baseTimeUnit val="years"/>
      </c:dateAx>
      <c:valAx>
        <c:axId val="100111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10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51.57</c:v>
                </c:pt>
                <c:pt idx="1">
                  <c:v>48.93</c:v>
                </c:pt>
                <c:pt idx="2">
                  <c:v>93.12</c:v>
                </c:pt>
                <c:pt idx="3">
                  <c:v>84.37</c:v>
                </c:pt>
                <c:pt idx="4">
                  <c:v>68.91</c:v>
                </c:pt>
              </c:numCache>
            </c:numRef>
          </c:val>
          <c:extLst xmlns:c16r2="http://schemas.microsoft.com/office/drawing/2015/06/chart">
            <c:ext xmlns:c16="http://schemas.microsoft.com/office/drawing/2014/chart" uri="{C3380CC4-5D6E-409C-BE32-E72D297353CC}">
              <c16:uniqueId val="{00000000-D8DB-4A07-A7B2-BFCF72211028}"/>
            </c:ext>
          </c:extLst>
        </c:ser>
        <c:dLbls>
          <c:showLegendKey val="0"/>
          <c:showVal val="0"/>
          <c:showCatName val="0"/>
          <c:showSerName val="0"/>
          <c:showPercent val="0"/>
          <c:showBubbleSize val="0"/>
        </c:dLbls>
        <c:gapWidth val="150"/>
        <c:axId val="99481088"/>
        <c:axId val="9948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8DB-4A07-A7B2-BFCF72211028}"/>
            </c:ext>
          </c:extLst>
        </c:ser>
        <c:dLbls>
          <c:showLegendKey val="0"/>
          <c:showVal val="0"/>
          <c:showCatName val="0"/>
          <c:showSerName val="0"/>
          <c:showPercent val="0"/>
          <c:showBubbleSize val="0"/>
        </c:dLbls>
        <c:marker val="1"/>
        <c:smooth val="0"/>
        <c:axId val="99481088"/>
        <c:axId val="99482624"/>
      </c:lineChart>
      <c:dateAx>
        <c:axId val="99481088"/>
        <c:scaling>
          <c:orientation val="minMax"/>
        </c:scaling>
        <c:delete val="1"/>
        <c:axPos val="b"/>
        <c:numFmt formatCode="ge" sourceLinked="1"/>
        <c:majorTickMark val="none"/>
        <c:minorTickMark val="none"/>
        <c:tickLblPos val="none"/>
        <c:crossAx val="99482624"/>
        <c:crosses val="autoZero"/>
        <c:auto val="1"/>
        <c:lblOffset val="100"/>
        <c:baseTimeUnit val="years"/>
      </c:dateAx>
      <c:valAx>
        <c:axId val="9948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8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15F-4620-B4F9-3E4F5B55D637}"/>
            </c:ext>
          </c:extLst>
        </c:ser>
        <c:dLbls>
          <c:showLegendKey val="0"/>
          <c:showVal val="0"/>
          <c:showCatName val="0"/>
          <c:showSerName val="0"/>
          <c:showPercent val="0"/>
          <c:showBubbleSize val="0"/>
        </c:dLbls>
        <c:gapWidth val="150"/>
        <c:axId val="99320960"/>
        <c:axId val="99322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15F-4620-B4F9-3E4F5B55D637}"/>
            </c:ext>
          </c:extLst>
        </c:ser>
        <c:dLbls>
          <c:showLegendKey val="0"/>
          <c:showVal val="0"/>
          <c:showCatName val="0"/>
          <c:showSerName val="0"/>
          <c:showPercent val="0"/>
          <c:showBubbleSize val="0"/>
        </c:dLbls>
        <c:marker val="1"/>
        <c:smooth val="0"/>
        <c:axId val="99320960"/>
        <c:axId val="99322880"/>
      </c:lineChart>
      <c:dateAx>
        <c:axId val="99320960"/>
        <c:scaling>
          <c:orientation val="minMax"/>
        </c:scaling>
        <c:delete val="1"/>
        <c:axPos val="b"/>
        <c:numFmt formatCode="ge" sourceLinked="1"/>
        <c:majorTickMark val="none"/>
        <c:minorTickMark val="none"/>
        <c:tickLblPos val="none"/>
        <c:crossAx val="99322880"/>
        <c:crosses val="autoZero"/>
        <c:auto val="1"/>
        <c:lblOffset val="100"/>
        <c:baseTimeUnit val="years"/>
      </c:dateAx>
      <c:valAx>
        <c:axId val="9932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20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2B1-4203-BE62-E53E2D1FFA41}"/>
            </c:ext>
          </c:extLst>
        </c:ser>
        <c:dLbls>
          <c:showLegendKey val="0"/>
          <c:showVal val="0"/>
          <c:showCatName val="0"/>
          <c:showSerName val="0"/>
          <c:showPercent val="0"/>
          <c:showBubbleSize val="0"/>
        </c:dLbls>
        <c:gapWidth val="150"/>
        <c:axId val="100013568"/>
        <c:axId val="100015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2B1-4203-BE62-E53E2D1FFA41}"/>
            </c:ext>
          </c:extLst>
        </c:ser>
        <c:dLbls>
          <c:showLegendKey val="0"/>
          <c:showVal val="0"/>
          <c:showCatName val="0"/>
          <c:showSerName val="0"/>
          <c:showPercent val="0"/>
          <c:showBubbleSize val="0"/>
        </c:dLbls>
        <c:marker val="1"/>
        <c:smooth val="0"/>
        <c:axId val="100013568"/>
        <c:axId val="100015488"/>
      </c:lineChart>
      <c:dateAx>
        <c:axId val="100013568"/>
        <c:scaling>
          <c:orientation val="minMax"/>
        </c:scaling>
        <c:delete val="1"/>
        <c:axPos val="b"/>
        <c:numFmt formatCode="ge" sourceLinked="1"/>
        <c:majorTickMark val="none"/>
        <c:minorTickMark val="none"/>
        <c:tickLblPos val="none"/>
        <c:crossAx val="100015488"/>
        <c:crosses val="autoZero"/>
        <c:auto val="1"/>
        <c:lblOffset val="100"/>
        <c:baseTimeUnit val="years"/>
      </c:dateAx>
      <c:valAx>
        <c:axId val="10001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01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7C5-4C39-B595-23D93E4CA2E5}"/>
            </c:ext>
          </c:extLst>
        </c:ser>
        <c:dLbls>
          <c:showLegendKey val="0"/>
          <c:showVal val="0"/>
          <c:showCatName val="0"/>
          <c:showSerName val="0"/>
          <c:showPercent val="0"/>
          <c:showBubbleSize val="0"/>
        </c:dLbls>
        <c:gapWidth val="150"/>
        <c:axId val="99753984"/>
        <c:axId val="9975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7C5-4C39-B595-23D93E4CA2E5}"/>
            </c:ext>
          </c:extLst>
        </c:ser>
        <c:dLbls>
          <c:showLegendKey val="0"/>
          <c:showVal val="0"/>
          <c:showCatName val="0"/>
          <c:showSerName val="0"/>
          <c:showPercent val="0"/>
          <c:showBubbleSize val="0"/>
        </c:dLbls>
        <c:marker val="1"/>
        <c:smooth val="0"/>
        <c:axId val="99753984"/>
        <c:axId val="99755904"/>
      </c:lineChart>
      <c:dateAx>
        <c:axId val="99753984"/>
        <c:scaling>
          <c:orientation val="minMax"/>
        </c:scaling>
        <c:delete val="1"/>
        <c:axPos val="b"/>
        <c:numFmt formatCode="ge" sourceLinked="1"/>
        <c:majorTickMark val="none"/>
        <c:minorTickMark val="none"/>
        <c:tickLblPos val="none"/>
        <c:crossAx val="99755904"/>
        <c:crosses val="autoZero"/>
        <c:auto val="1"/>
        <c:lblOffset val="100"/>
        <c:baseTimeUnit val="years"/>
      </c:dateAx>
      <c:valAx>
        <c:axId val="9975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5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09D-4B38-A5CA-ABE1CDFC972A}"/>
            </c:ext>
          </c:extLst>
        </c:ser>
        <c:dLbls>
          <c:showLegendKey val="0"/>
          <c:showVal val="0"/>
          <c:showCatName val="0"/>
          <c:showSerName val="0"/>
          <c:showPercent val="0"/>
          <c:showBubbleSize val="0"/>
        </c:dLbls>
        <c:gapWidth val="150"/>
        <c:axId val="99771136"/>
        <c:axId val="9977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09D-4B38-A5CA-ABE1CDFC972A}"/>
            </c:ext>
          </c:extLst>
        </c:ser>
        <c:dLbls>
          <c:showLegendKey val="0"/>
          <c:showVal val="0"/>
          <c:showCatName val="0"/>
          <c:showSerName val="0"/>
          <c:showPercent val="0"/>
          <c:showBubbleSize val="0"/>
        </c:dLbls>
        <c:marker val="1"/>
        <c:smooth val="0"/>
        <c:axId val="99771136"/>
        <c:axId val="99773056"/>
      </c:lineChart>
      <c:dateAx>
        <c:axId val="99771136"/>
        <c:scaling>
          <c:orientation val="minMax"/>
        </c:scaling>
        <c:delete val="1"/>
        <c:axPos val="b"/>
        <c:numFmt formatCode="ge" sourceLinked="1"/>
        <c:majorTickMark val="none"/>
        <c:minorTickMark val="none"/>
        <c:tickLblPos val="none"/>
        <c:crossAx val="99773056"/>
        <c:crosses val="autoZero"/>
        <c:auto val="1"/>
        <c:lblOffset val="100"/>
        <c:baseTimeUnit val="years"/>
      </c:dateAx>
      <c:valAx>
        <c:axId val="9977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7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106.07</c:v>
                </c:pt>
                <c:pt idx="1">
                  <c:v>97.99</c:v>
                </c:pt>
                <c:pt idx="2">
                  <c:v>87.39</c:v>
                </c:pt>
                <c:pt idx="3">
                  <c:v>77.22</c:v>
                </c:pt>
                <c:pt idx="4">
                  <c:v>66.3</c:v>
                </c:pt>
              </c:numCache>
            </c:numRef>
          </c:val>
          <c:extLst xmlns:c16r2="http://schemas.microsoft.com/office/drawing/2015/06/chart">
            <c:ext xmlns:c16="http://schemas.microsoft.com/office/drawing/2014/chart" uri="{C3380CC4-5D6E-409C-BE32-E72D297353CC}">
              <c16:uniqueId val="{00000000-0BD5-4D38-823B-41622B2BE21B}"/>
            </c:ext>
          </c:extLst>
        </c:ser>
        <c:dLbls>
          <c:showLegendKey val="0"/>
          <c:showVal val="0"/>
          <c:showCatName val="0"/>
          <c:showSerName val="0"/>
          <c:showPercent val="0"/>
          <c:showBubbleSize val="0"/>
        </c:dLbls>
        <c:gapWidth val="150"/>
        <c:axId val="99886208"/>
        <c:axId val="99888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extLst xmlns:c16r2="http://schemas.microsoft.com/office/drawing/2015/06/chart">
            <c:ext xmlns:c16="http://schemas.microsoft.com/office/drawing/2014/chart" uri="{C3380CC4-5D6E-409C-BE32-E72D297353CC}">
              <c16:uniqueId val="{00000001-0BD5-4D38-823B-41622B2BE21B}"/>
            </c:ext>
          </c:extLst>
        </c:ser>
        <c:dLbls>
          <c:showLegendKey val="0"/>
          <c:showVal val="0"/>
          <c:showCatName val="0"/>
          <c:showSerName val="0"/>
          <c:showPercent val="0"/>
          <c:showBubbleSize val="0"/>
        </c:dLbls>
        <c:marker val="1"/>
        <c:smooth val="0"/>
        <c:axId val="99886208"/>
        <c:axId val="99888128"/>
      </c:lineChart>
      <c:dateAx>
        <c:axId val="99886208"/>
        <c:scaling>
          <c:orientation val="minMax"/>
        </c:scaling>
        <c:delete val="1"/>
        <c:axPos val="b"/>
        <c:numFmt formatCode="ge" sourceLinked="1"/>
        <c:majorTickMark val="none"/>
        <c:minorTickMark val="none"/>
        <c:tickLblPos val="none"/>
        <c:crossAx val="99888128"/>
        <c:crosses val="autoZero"/>
        <c:auto val="1"/>
        <c:lblOffset val="100"/>
        <c:baseTimeUnit val="years"/>
      </c:dateAx>
      <c:valAx>
        <c:axId val="9988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8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36.450000000000003</c:v>
                </c:pt>
                <c:pt idx="1">
                  <c:v>35.090000000000003</c:v>
                </c:pt>
                <c:pt idx="2">
                  <c:v>85.33</c:v>
                </c:pt>
                <c:pt idx="3">
                  <c:v>64.17</c:v>
                </c:pt>
                <c:pt idx="4">
                  <c:v>40.76</c:v>
                </c:pt>
              </c:numCache>
            </c:numRef>
          </c:val>
          <c:extLst xmlns:c16r2="http://schemas.microsoft.com/office/drawing/2015/06/chart">
            <c:ext xmlns:c16="http://schemas.microsoft.com/office/drawing/2014/chart" uri="{C3380CC4-5D6E-409C-BE32-E72D297353CC}">
              <c16:uniqueId val="{00000000-6061-4106-A5C8-D67AD57AA08B}"/>
            </c:ext>
          </c:extLst>
        </c:ser>
        <c:dLbls>
          <c:showLegendKey val="0"/>
          <c:showVal val="0"/>
          <c:showCatName val="0"/>
          <c:showSerName val="0"/>
          <c:showPercent val="0"/>
          <c:showBubbleSize val="0"/>
        </c:dLbls>
        <c:gapWidth val="150"/>
        <c:axId val="99917184"/>
        <c:axId val="9992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extLst xmlns:c16r2="http://schemas.microsoft.com/office/drawing/2015/06/chart">
            <c:ext xmlns:c16="http://schemas.microsoft.com/office/drawing/2014/chart" uri="{C3380CC4-5D6E-409C-BE32-E72D297353CC}">
              <c16:uniqueId val="{00000001-6061-4106-A5C8-D67AD57AA08B}"/>
            </c:ext>
          </c:extLst>
        </c:ser>
        <c:dLbls>
          <c:showLegendKey val="0"/>
          <c:showVal val="0"/>
          <c:showCatName val="0"/>
          <c:showSerName val="0"/>
          <c:showPercent val="0"/>
          <c:showBubbleSize val="0"/>
        </c:dLbls>
        <c:marker val="1"/>
        <c:smooth val="0"/>
        <c:axId val="99917184"/>
        <c:axId val="99927552"/>
      </c:lineChart>
      <c:dateAx>
        <c:axId val="99917184"/>
        <c:scaling>
          <c:orientation val="minMax"/>
        </c:scaling>
        <c:delete val="1"/>
        <c:axPos val="b"/>
        <c:numFmt formatCode="ge" sourceLinked="1"/>
        <c:majorTickMark val="none"/>
        <c:minorTickMark val="none"/>
        <c:tickLblPos val="none"/>
        <c:crossAx val="99927552"/>
        <c:crosses val="autoZero"/>
        <c:auto val="1"/>
        <c:lblOffset val="100"/>
        <c:baseTimeUnit val="years"/>
      </c:dateAx>
      <c:valAx>
        <c:axId val="9992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91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230.58</c:v>
                </c:pt>
                <c:pt idx="1">
                  <c:v>225.21</c:v>
                </c:pt>
                <c:pt idx="2">
                  <c:v>98.03</c:v>
                </c:pt>
                <c:pt idx="3">
                  <c:v>131.83000000000001</c:v>
                </c:pt>
                <c:pt idx="4">
                  <c:v>220.97</c:v>
                </c:pt>
              </c:numCache>
            </c:numRef>
          </c:val>
          <c:extLst xmlns:c16r2="http://schemas.microsoft.com/office/drawing/2015/06/chart">
            <c:ext xmlns:c16="http://schemas.microsoft.com/office/drawing/2014/chart" uri="{C3380CC4-5D6E-409C-BE32-E72D297353CC}">
              <c16:uniqueId val="{00000000-C4D3-4276-9F67-02C5C2C26196}"/>
            </c:ext>
          </c:extLst>
        </c:ser>
        <c:dLbls>
          <c:showLegendKey val="0"/>
          <c:showVal val="0"/>
          <c:showCatName val="0"/>
          <c:showSerName val="0"/>
          <c:showPercent val="0"/>
          <c:showBubbleSize val="0"/>
        </c:dLbls>
        <c:gapWidth val="150"/>
        <c:axId val="99945856"/>
        <c:axId val="99972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extLst xmlns:c16r2="http://schemas.microsoft.com/office/drawing/2015/06/chart">
            <c:ext xmlns:c16="http://schemas.microsoft.com/office/drawing/2014/chart" uri="{C3380CC4-5D6E-409C-BE32-E72D297353CC}">
              <c16:uniqueId val="{00000001-C4D3-4276-9F67-02C5C2C26196}"/>
            </c:ext>
          </c:extLst>
        </c:ser>
        <c:dLbls>
          <c:showLegendKey val="0"/>
          <c:showVal val="0"/>
          <c:showCatName val="0"/>
          <c:showSerName val="0"/>
          <c:showPercent val="0"/>
          <c:showBubbleSize val="0"/>
        </c:dLbls>
        <c:marker val="1"/>
        <c:smooth val="0"/>
        <c:axId val="99945856"/>
        <c:axId val="99972608"/>
      </c:lineChart>
      <c:dateAx>
        <c:axId val="99945856"/>
        <c:scaling>
          <c:orientation val="minMax"/>
        </c:scaling>
        <c:delete val="1"/>
        <c:axPos val="b"/>
        <c:numFmt formatCode="ge" sourceLinked="1"/>
        <c:majorTickMark val="none"/>
        <c:minorTickMark val="none"/>
        <c:tickLblPos val="none"/>
        <c:crossAx val="99972608"/>
        <c:crosses val="autoZero"/>
        <c:auto val="1"/>
        <c:lblOffset val="100"/>
        <c:baseTimeUnit val="years"/>
      </c:dateAx>
      <c:valAx>
        <c:axId val="99972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945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D55" zoomScale="85" zoomScaleNormal="85" workbookViewId="0">
      <selection activeCell="CA72" sqref="CA72"/>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金山町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
        <v>122</v>
      </c>
      <c r="AE8" s="73"/>
      <c r="AF8" s="73"/>
      <c r="AG8" s="73"/>
      <c r="AH8" s="73"/>
      <c r="AI8" s="73"/>
      <c r="AJ8" s="73"/>
      <c r="AK8" s="4"/>
      <c r="AL8" s="67">
        <f>データ!S6</f>
        <v>5827</v>
      </c>
      <c r="AM8" s="67"/>
      <c r="AN8" s="67"/>
      <c r="AO8" s="67"/>
      <c r="AP8" s="67"/>
      <c r="AQ8" s="67"/>
      <c r="AR8" s="67"/>
      <c r="AS8" s="67"/>
      <c r="AT8" s="66">
        <f>データ!T6</f>
        <v>161.66999999999999</v>
      </c>
      <c r="AU8" s="66"/>
      <c r="AV8" s="66"/>
      <c r="AW8" s="66"/>
      <c r="AX8" s="66"/>
      <c r="AY8" s="66"/>
      <c r="AZ8" s="66"/>
      <c r="BA8" s="66"/>
      <c r="BB8" s="66">
        <f>データ!U6</f>
        <v>36.04</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21.7</v>
      </c>
      <c r="Q10" s="66"/>
      <c r="R10" s="66"/>
      <c r="S10" s="66"/>
      <c r="T10" s="66"/>
      <c r="U10" s="66"/>
      <c r="V10" s="66"/>
      <c r="W10" s="66">
        <f>データ!Q6</f>
        <v>96.35</v>
      </c>
      <c r="X10" s="66"/>
      <c r="Y10" s="66"/>
      <c r="Z10" s="66"/>
      <c r="AA10" s="66"/>
      <c r="AB10" s="66"/>
      <c r="AC10" s="66"/>
      <c r="AD10" s="67">
        <f>データ!R6</f>
        <v>3022</v>
      </c>
      <c r="AE10" s="67"/>
      <c r="AF10" s="67"/>
      <c r="AG10" s="67"/>
      <c r="AH10" s="67"/>
      <c r="AI10" s="67"/>
      <c r="AJ10" s="67"/>
      <c r="AK10" s="2"/>
      <c r="AL10" s="67">
        <f>データ!V6</f>
        <v>1258</v>
      </c>
      <c r="AM10" s="67"/>
      <c r="AN10" s="67"/>
      <c r="AO10" s="67"/>
      <c r="AP10" s="67"/>
      <c r="AQ10" s="67"/>
      <c r="AR10" s="67"/>
      <c r="AS10" s="67"/>
      <c r="AT10" s="66">
        <f>データ!W6</f>
        <v>1.21</v>
      </c>
      <c r="AU10" s="66"/>
      <c r="AV10" s="66"/>
      <c r="AW10" s="66"/>
      <c r="AX10" s="66"/>
      <c r="AY10" s="66"/>
      <c r="AZ10" s="66"/>
      <c r="BA10" s="66"/>
      <c r="BB10" s="66">
        <f>データ!X6</f>
        <v>1039.67</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124</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63614</v>
      </c>
      <c r="D6" s="33">
        <f t="shared" si="3"/>
        <v>47</v>
      </c>
      <c r="E6" s="33">
        <f t="shared" si="3"/>
        <v>17</v>
      </c>
      <c r="F6" s="33">
        <f t="shared" si="3"/>
        <v>5</v>
      </c>
      <c r="G6" s="33">
        <f t="shared" si="3"/>
        <v>0</v>
      </c>
      <c r="H6" s="33" t="str">
        <f t="shared" si="3"/>
        <v>山形県　金山町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21.7</v>
      </c>
      <c r="Q6" s="34">
        <f t="shared" si="3"/>
        <v>96.35</v>
      </c>
      <c r="R6" s="34">
        <f t="shared" si="3"/>
        <v>3022</v>
      </c>
      <c r="S6" s="34">
        <f t="shared" si="3"/>
        <v>5827</v>
      </c>
      <c r="T6" s="34">
        <f t="shared" si="3"/>
        <v>161.66999999999999</v>
      </c>
      <c r="U6" s="34">
        <f t="shared" si="3"/>
        <v>36.04</v>
      </c>
      <c r="V6" s="34">
        <f t="shared" si="3"/>
        <v>1258</v>
      </c>
      <c r="W6" s="34">
        <f t="shared" si="3"/>
        <v>1.21</v>
      </c>
      <c r="X6" s="34">
        <f t="shared" si="3"/>
        <v>1039.67</v>
      </c>
      <c r="Y6" s="35">
        <f>IF(Y7="",NA(),Y7)</f>
        <v>51.57</v>
      </c>
      <c r="Z6" s="35">
        <f t="shared" ref="Z6:AH6" si="4">IF(Z7="",NA(),Z7)</f>
        <v>48.93</v>
      </c>
      <c r="AA6" s="35">
        <f t="shared" si="4"/>
        <v>93.12</v>
      </c>
      <c r="AB6" s="35">
        <f t="shared" si="4"/>
        <v>84.37</v>
      </c>
      <c r="AC6" s="35">
        <f t="shared" si="4"/>
        <v>68.91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106.07</v>
      </c>
      <c r="BG6" s="35">
        <f t="shared" ref="BG6:BO6" si="7">IF(BG7="",NA(),BG7)</f>
        <v>97.99</v>
      </c>
      <c r="BH6" s="35">
        <f t="shared" si="7"/>
        <v>87.39</v>
      </c>
      <c r="BI6" s="35">
        <f t="shared" si="7"/>
        <v>77.22</v>
      </c>
      <c r="BJ6" s="35">
        <f t="shared" si="7"/>
        <v>66.3</v>
      </c>
      <c r="BK6" s="35">
        <f t="shared" si="7"/>
        <v>1197.82</v>
      </c>
      <c r="BL6" s="35">
        <f t="shared" si="7"/>
        <v>1126.77</v>
      </c>
      <c r="BM6" s="35">
        <f t="shared" si="7"/>
        <v>1044.8</v>
      </c>
      <c r="BN6" s="35">
        <f t="shared" si="7"/>
        <v>1081.8</v>
      </c>
      <c r="BO6" s="35">
        <f t="shared" si="7"/>
        <v>974.93</v>
      </c>
      <c r="BP6" s="34" t="str">
        <f>IF(BP7="","",IF(BP7="-","【-】","【"&amp;SUBSTITUTE(TEXT(BP7,"#,##0.00"),"-","△")&amp;"】"))</f>
        <v>【914.53】</v>
      </c>
      <c r="BQ6" s="35">
        <f>IF(BQ7="",NA(),BQ7)</f>
        <v>36.450000000000003</v>
      </c>
      <c r="BR6" s="35">
        <f t="shared" ref="BR6:BZ6" si="8">IF(BR7="",NA(),BR7)</f>
        <v>35.090000000000003</v>
      </c>
      <c r="BS6" s="35">
        <f t="shared" si="8"/>
        <v>85.33</v>
      </c>
      <c r="BT6" s="35">
        <f t="shared" si="8"/>
        <v>64.17</v>
      </c>
      <c r="BU6" s="35">
        <f t="shared" si="8"/>
        <v>40.76</v>
      </c>
      <c r="BV6" s="35">
        <f t="shared" si="8"/>
        <v>51.03</v>
      </c>
      <c r="BW6" s="35">
        <f t="shared" si="8"/>
        <v>50.9</v>
      </c>
      <c r="BX6" s="35">
        <f t="shared" si="8"/>
        <v>50.82</v>
      </c>
      <c r="BY6" s="35">
        <f t="shared" si="8"/>
        <v>52.19</v>
      </c>
      <c r="BZ6" s="35">
        <f t="shared" si="8"/>
        <v>55.32</v>
      </c>
      <c r="CA6" s="34" t="str">
        <f>IF(CA7="","",IF(CA7="-","【-】","【"&amp;SUBSTITUTE(TEXT(CA7,"#,##0.00"),"-","△")&amp;"】"))</f>
        <v>【55.73】</v>
      </c>
      <c r="CB6" s="35">
        <f>IF(CB7="",NA(),CB7)</f>
        <v>230.58</v>
      </c>
      <c r="CC6" s="35">
        <f t="shared" ref="CC6:CK6" si="9">IF(CC7="",NA(),CC7)</f>
        <v>225.21</v>
      </c>
      <c r="CD6" s="35">
        <f t="shared" si="9"/>
        <v>98.03</v>
      </c>
      <c r="CE6" s="35">
        <f t="shared" si="9"/>
        <v>131.83000000000001</v>
      </c>
      <c r="CF6" s="35">
        <f t="shared" si="9"/>
        <v>220.97</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65.27</v>
      </c>
      <c r="CN6" s="35">
        <f t="shared" ref="CN6:CV6" si="10">IF(CN7="",NA(),CN7)</f>
        <v>63.39</v>
      </c>
      <c r="CO6" s="35">
        <f t="shared" si="10"/>
        <v>63.1</v>
      </c>
      <c r="CP6" s="35">
        <f t="shared" si="10"/>
        <v>62.52</v>
      </c>
      <c r="CQ6" s="35">
        <f t="shared" si="10"/>
        <v>61.22</v>
      </c>
      <c r="CR6" s="35">
        <f t="shared" si="10"/>
        <v>54.74</v>
      </c>
      <c r="CS6" s="35">
        <f t="shared" si="10"/>
        <v>53.78</v>
      </c>
      <c r="CT6" s="35">
        <f t="shared" si="10"/>
        <v>53.24</v>
      </c>
      <c r="CU6" s="35">
        <f t="shared" si="10"/>
        <v>52.31</v>
      </c>
      <c r="CV6" s="35">
        <f t="shared" si="10"/>
        <v>60.65</v>
      </c>
      <c r="CW6" s="34" t="str">
        <f>IF(CW7="","",IF(CW7="-","【-】","【"&amp;SUBSTITUTE(TEXT(CW7,"#,##0.00"),"-","△")&amp;"】"))</f>
        <v>【59.15】</v>
      </c>
      <c r="CX6" s="35">
        <f>IF(CX7="",NA(),CX7)</f>
        <v>89.22</v>
      </c>
      <c r="CY6" s="35">
        <f t="shared" ref="CY6:DG6" si="11">IF(CY7="",NA(),CY7)</f>
        <v>89.86</v>
      </c>
      <c r="CZ6" s="35">
        <f t="shared" si="11"/>
        <v>89.94</v>
      </c>
      <c r="DA6" s="35">
        <f t="shared" si="11"/>
        <v>91.16</v>
      </c>
      <c r="DB6" s="35">
        <f t="shared" si="11"/>
        <v>90.14</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63614</v>
      </c>
      <c r="D7" s="37">
        <v>47</v>
      </c>
      <c r="E7" s="37">
        <v>17</v>
      </c>
      <c r="F7" s="37">
        <v>5</v>
      </c>
      <c r="G7" s="37">
        <v>0</v>
      </c>
      <c r="H7" s="37" t="s">
        <v>110</v>
      </c>
      <c r="I7" s="37" t="s">
        <v>111</v>
      </c>
      <c r="J7" s="37" t="s">
        <v>112</v>
      </c>
      <c r="K7" s="37" t="s">
        <v>113</v>
      </c>
      <c r="L7" s="37" t="s">
        <v>114</v>
      </c>
      <c r="M7" s="37"/>
      <c r="N7" s="38" t="s">
        <v>115</v>
      </c>
      <c r="O7" s="38" t="s">
        <v>116</v>
      </c>
      <c r="P7" s="38">
        <v>21.7</v>
      </c>
      <c r="Q7" s="38">
        <v>96.35</v>
      </c>
      <c r="R7" s="38">
        <v>3022</v>
      </c>
      <c r="S7" s="38">
        <v>5827</v>
      </c>
      <c r="T7" s="38">
        <v>161.66999999999999</v>
      </c>
      <c r="U7" s="38">
        <v>36.04</v>
      </c>
      <c r="V7" s="38">
        <v>1258</v>
      </c>
      <c r="W7" s="38">
        <v>1.21</v>
      </c>
      <c r="X7" s="38">
        <v>1039.67</v>
      </c>
      <c r="Y7" s="38">
        <v>51.57</v>
      </c>
      <c r="Z7" s="38">
        <v>48.93</v>
      </c>
      <c r="AA7" s="38">
        <v>93.12</v>
      </c>
      <c r="AB7" s="38">
        <v>84.37</v>
      </c>
      <c r="AC7" s="38">
        <v>68.91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106.07</v>
      </c>
      <c r="BG7" s="38">
        <v>97.99</v>
      </c>
      <c r="BH7" s="38">
        <v>87.39</v>
      </c>
      <c r="BI7" s="38">
        <v>77.22</v>
      </c>
      <c r="BJ7" s="38">
        <v>66.3</v>
      </c>
      <c r="BK7" s="38">
        <v>1197.82</v>
      </c>
      <c r="BL7" s="38">
        <v>1126.77</v>
      </c>
      <c r="BM7" s="38">
        <v>1044.8</v>
      </c>
      <c r="BN7" s="38">
        <v>1081.8</v>
      </c>
      <c r="BO7" s="38">
        <v>974.93</v>
      </c>
      <c r="BP7" s="38">
        <v>914.53</v>
      </c>
      <c r="BQ7" s="38">
        <v>36.450000000000003</v>
      </c>
      <c r="BR7" s="38">
        <v>35.090000000000003</v>
      </c>
      <c r="BS7" s="38">
        <v>85.33</v>
      </c>
      <c r="BT7" s="38">
        <v>64.17</v>
      </c>
      <c r="BU7" s="38">
        <v>40.76</v>
      </c>
      <c r="BV7" s="38">
        <v>51.03</v>
      </c>
      <c r="BW7" s="38">
        <v>50.9</v>
      </c>
      <c r="BX7" s="38">
        <v>50.82</v>
      </c>
      <c r="BY7" s="38">
        <v>52.19</v>
      </c>
      <c r="BZ7" s="38">
        <v>55.32</v>
      </c>
      <c r="CA7" s="38">
        <v>55.73</v>
      </c>
      <c r="CB7" s="38">
        <v>230.58</v>
      </c>
      <c r="CC7" s="38">
        <v>225.21</v>
      </c>
      <c r="CD7" s="38">
        <v>98.03</v>
      </c>
      <c r="CE7" s="38">
        <v>131.83000000000001</v>
      </c>
      <c r="CF7" s="38">
        <v>220.97</v>
      </c>
      <c r="CG7" s="38">
        <v>289.60000000000002</v>
      </c>
      <c r="CH7" s="38">
        <v>293.27</v>
      </c>
      <c r="CI7" s="38">
        <v>300.52</v>
      </c>
      <c r="CJ7" s="38">
        <v>296.14</v>
      </c>
      <c r="CK7" s="38">
        <v>283.17</v>
      </c>
      <c r="CL7" s="38">
        <v>276.77999999999997</v>
      </c>
      <c r="CM7" s="38">
        <v>65.27</v>
      </c>
      <c r="CN7" s="38">
        <v>63.39</v>
      </c>
      <c r="CO7" s="38">
        <v>63.1</v>
      </c>
      <c r="CP7" s="38">
        <v>62.52</v>
      </c>
      <c r="CQ7" s="38">
        <v>61.22</v>
      </c>
      <c r="CR7" s="38">
        <v>54.74</v>
      </c>
      <c r="CS7" s="38">
        <v>53.78</v>
      </c>
      <c r="CT7" s="38">
        <v>53.24</v>
      </c>
      <c r="CU7" s="38">
        <v>52.31</v>
      </c>
      <c r="CV7" s="38">
        <v>60.65</v>
      </c>
      <c r="CW7" s="38">
        <v>59.15</v>
      </c>
      <c r="CX7" s="38">
        <v>89.22</v>
      </c>
      <c r="CY7" s="38">
        <v>89.86</v>
      </c>
      <c r="CZ7" s="38">
        <v>89.94</v>
      </c>
      <c r="DA7" s="38">
        <v>91.16</v>
      </c>
      <c r="DB7" s="38">
        <v>90.14</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2018-02-19T08:00:50Z</cp:lastPrinted>
  <dcterms:created xsi:type="dcterms:W3CDTF">2017-12-25T02:25:18Z</dcterms:created>
  <dcterms:modified xsi:type="dcterms:W3CDTF">2018-02-19T08:08:00Z</dcterms:modified>
  <cp:category/>
</cp:coreProperties>
</file>