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Y24131NA61\jougesuido\◆部内各課共有ホルダ－\02_経営企画課\経理係\39　経営比較分析表\R5\04 下水\03 部長管理者レク後\"/>
    </mc:Choice>
  </mc:AlternateContent>
  <xr:revisionPtr revIDLastSave="0" documentId="13_ncr:1_{23501509-F120-4A8A-AB47-68EDF35E0A61}" xr6:coauthVersionLast="47" xr6:coauthVersionMax="47" xr10:uidLastSave="{00000000-0000-0000-0000-000000000000}"/>
  <workbookProtection workbookAlgorithmName="SHA-512" workbookHashValue="1P8QuVhvwLlQXWce/vbi/+gPGyv2ZhiSrg5HQGspJgXdMLG4KuLfvxHpoF4iN/LfgduBi3j08wtuRIXs78JLoQ==" workbookSaltValue="FvmScS9B3OZLiorewKgQKQ==" workbookSpinCount="100000" lockStructure="1"/>
  <bookViews>
    <workbookView xWindow="-120" yWindow="-120" windowWidth="20730" windowHeight="110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S6" i="5"/>
  <c r="R6" i="5"/>
  <c r="Q6" i="5"/>
  <c r="P6" i="5"/>
  <c r="O6" i="5"/>
  <c r="I10" i="4" s="1"/>
  <c r="N6" i="5"/>
  <c r="B10" i="4" s="1"/>
  <c r="M6" i="5"/>
  <c r="AD8" i="4" s="1"/>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H85" i="4"/>
  <c r="G85" i="4"/>
  <c r="AD10" i="4"/>
  <c r="W10" i="4"/>
  <c r="P10" i="4"/>
  <c r="BB8" i="4"/>
  <c r="AT8" i="4"/>
  <c r="AL8" i="4"/>
  <c r="B8" i="4"/>
  <c r="B6"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<sst xmlns="http://schemas.openxmlformats.org/spreadsheetml/2006/main" count="231" uniqueCount="117">
  <si>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</si>
  <si>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</si>
  <si>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</si>
  <si>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</si>
  <si>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</si>
  <si>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</si>
  <si>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</si>
  <si>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</si>
  <si>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</si>
  <si>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</si>
  <si>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</si>
  <si>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</si>
  <si>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</si>
  <si>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</si>
  <si>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</si>
  <si>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</si>
  <si>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</si>
  <si>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</si>
  <si>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</si>
  <si>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</si>
  <si>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</si>
  <si>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</si>
  <si>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</si>
  <si>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</si>
  <si>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</si>
  <si>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</si>
  <si>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</si>
  <si>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</si>
  <si>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</si>
  <si>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</si>
  <si>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</si>
  <si>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</si>
  <si>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</si>
  <si>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</si>
  <si>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</si>
  <si>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</si>
  <si>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</si>
  <si>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</si>
  <si>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</si>
  <si>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</si>
  <si>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</si>
  <si>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</si>
  <si>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</si>
  <si>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</si>
  <si>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</si>
  <si>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</si>
  <si>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</si>
  <si>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</si>
  <si>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</si>
  <si>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</si>
  <si>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</si>
  <si>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</si>
  <si>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</si>
  <si>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</si>
  <si>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</si>
  <si>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</si>
  <si>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</si>
  <si>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</si>
  <si>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</si>
  <si>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</si>
  <si>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</si>
  <si>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</si>
  <si>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</si>
  <si>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</si>
  <si>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</si>
  <si>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</si>
  <si>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</si>
  <si>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</si>
  <si>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</si>
  <si>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</si>
  <si>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</si>
  <si>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</si>
  <si>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</si>
  <si>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</si>
  <si>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</si>
  <si>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</si>
  <si>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</si>
  <si>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</si>
  <si>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</si>
  <si>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</si>
  <si>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</si>
  <si>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</si>
  <si>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</si>
  <si>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</si>
  <si>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</si>
  <si>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</si>
  <si>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</si>
  <si>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</si>
  <si>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</si>
  <si>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</si>
  <si>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</si>
  <si>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</si>
  <si>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</si>
  <si>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</si>
  <si>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</si>
  <si>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</si>
  <si>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</si>
  <si>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</si>
  <si>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</si>
  <si>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</si>
  <si>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</si>
  <si>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</si>
  <si>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</si>
  <si>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</si>
  <si>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</si>
  <si>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</si>
  <si>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</si>
  <si>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</si>
  <si>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</si>
  <si>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</si>
  <si>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</si>
  <si>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</si>
  <si>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</si>
  <si>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</si>
  <si>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本市の下水道事業は、令和４年度に汚水管整備が概成となり、短期間で集中的に整備してきた施設の老朽化が課題となる。今後は汚水管の修繕・改築の増加が見込まれるが、収益の増加を見込むことは困難であり、さらなる厳しい経営状況になることが予想される。
　将来にわたって安定的な公共下水道サービスをお客様に提供するためには、更なる費用の削減や多額の企業債残高の縮減を図ることが必要である。加えて、ストックマネジメント計画に基づく効率的かつ計画的な設備投資による費用の平準化、職員数の適正化、水洗化率の向上等による健全経営の維持に努めるとともに、職員一人ひとりが利用者の視点に立ち、更なるサービス向上に取り組んでいくことが必要である。
　また、処理場が老朽化による大規模更新を迎えるため、広域化を含めて検討を進めている。</t>
    <rPh sb="11" eb="13">
      <t>レイワ</t>
    </rPh>
    <rPh sb="14" eb="16">
      <t>ネンド</t>
    </rPh>
    <rPh sb="46" eb="49">
      <t>ロウキュウカ</t>
    </rPh>
    <rPh sb="50" eb="52">
      <t>カダイ</t>
    </rPh>
    <rPh sb="56" eb="58">
      <t>コンゴ</t>
    </rPh>
    <rPh sb="59" eb="62">
      <t>オスイカン</t>
    </rPh>
    <rPh sb="63" eb="65">
      <t>シュウゼン</t>
    </rPh>
    <rPh sb="66" eb="68">
      <t>カイチク</t>
    </rPh>
    <rPh sb="69" eb="71">
      <t>ゾウカ</t>
    </rPh>
    <rPh sb="72" eb="74">
      <t>ミコ</t>
    </rPh>
    <rPh sb="274" eb="277">
      <t>リヨウシャ</t>
    </rPh>
    <phoneticPr fontId="4"/>
  </si>
  <si>
    <t>　①経常収支比率は各年度100％を超えており、経常費用を下水道使用料や一般会計負担金によって賄うことが出来ている。
　②累積欠損金比率は、累積した損失がないため０％である。
　③流動比率については、早い段階で多くの市民の衛生環境を整えるため集中的に汚水管の整備を実施した結果、1年以内に支払うべき企業債償還金が増え、類似団体よりも比率が低くなっている。
　④企業債残高対事業規模比率については、企業債未償還残高が多いため類似団体よりも高い数値で推移している。新たな企業債借入を償還額以内に抑えることで企業債未償還残高は年々減少しているため、それに伴い流動比率と企業債未償還残高に改善の傾向がみられる。
　⑤経費回収率は、令和３年度に100％を下回ったものの、令和４年度には事業費用を使用料収入で賄えている状況とされる100％を超えた。今後も経費節減をはかり汚水処理費の抑制に努めていく。
　⑥汚水処理原価が類似団体よりも高い水準となっており、さらなる費用の削減に努める必要がある。
　⑦施設利用率は100％前後で推移しており、実情に合った施設規模であるといえる。
　⑧水洗化率の上昇は、分母となる処理区域内人口の減少による影響が大きいが、未接続解消に向け、接続工事の費用に対する支援制度のPR、普及相談員による未接続家庭への訪問での啓発活動等を継続的に取り組んでいく。</t>
    <rPh sb="60" eb="67">
      <t>ルイセキケッソンキンヒリツ</t>
    </rPh>
    <rPh sb="69" eb="71">
      <t>ルイセキ</t>
    </rPh>
    <rPh sb="73" eb="75">
      <t>ソンシツ</t>
    </rPh>
    <rPh sb="329" eb="331">
      <t>レイワ</t>
    </rPh>
    <rPh sb="332" eb="334">
      <t>ネンド</t>
    </rPh>
    <rPh sb="336" eb="340">
      <t>ジギョウヒヨウ</t>
    </rPh>
    <rPh sb="341" eb="346">
      <t>シヨウリョウシュウニュウ</t>
    </rPh>
    <rPh sb="347" eb="348">
      <t>マカナ</t>
    </rPh>
    <rPh sb="352" eb="354">
      <t>ジョウキョウ</t>
    </rPh>
    <rPh sb="363" eb="364">
      <t>コ</t>
    </rPh>
    <rPh sb="367" eb="369">
      <t>コンゴ</t>
    </rPh>
    <rPh sb="370" eb="374">
      <t>ケイヒセツゲン</t>
    </rPh>
    <rPh sb="378" eb="383">
      <t>オスイショリヒ</t>
    </rPh>
    <rPh sb="384" eb="386">
      <t>ヨクセイ</t>
    </rPh>
    <rPh sb="387" eb="388">
      <t>ツト</t>
    </rPh>
    <phoneticPr fontId="4"/>
  </si>
  <si>
    <t xml:space="preserve"> ①有形固定資産減価償却率②管渠老朽化率は全国平均値や類似団体平均値に比べて低い状況である。これはストックマネジメント計画に基づき、老朽化した施設・設備の改築、更新については予防保全、費用の平準化等を念頭に実施しているためである。
　③管渠改善率について、令和４年度は平均より低い値となっている。例年、一定の事業費を管渠改善に充てているものの、ストックマネジメント計画に基づく令和４年度の改善管渠延長が短かかったためである。
　今後も、ストックマネジメント計画に基づく適切な維持管理及び改築・更新に努めていく。</t>
    <rPh sb="118" eb="123">
      <t>カンキョカイゼンリツ</t>
    </rPh>
    <rPh sb="128" eb="130">
      <t>レイワ</t>
    </rPh>
    <rPh sb="131" eb="133">
      <t>ネンド</t>
    </rPh>
    <rPh sb="134" eb="136">
      <t>ヘイキン</t>
    </rPh>
    <rPh sb="138" eb="139">
      <t>ヒク</t>
    </rPh>
    <rPh sb="140" eb="141">
      <t>アタイ</t>
    </rPh>
    <rPh sb="148" eb="150">
      <t>レイネン</t>
    </rPh>
    <rPh sb="151" eb="153">
      <t>イッテイ</t>
    </rPh>
    <rPh sb="154" eb="157">
      <t>ジギョウヒ</t>
    </rPh>
    <rPh sb="158" eb="162">
      <t>カンキョカイゼン</t>
    </rPh>
    <rPh sb="163" eb="164">
      <t>ア</t>
    </rPh>
    <rPh sb="182" eb="184">
      <t>ケイカク</t>
    </rPh>
    <rPh sb="185" eb="186">
      <t>モト</t>
    </rPh>
    <rPh sb="188" eb="190">
      <t>レイワ</t>
    </rPh>
    <rPh sb="191" eb="193">
      <t>ネンド</t>
    </rPh>
    <rPh sb="194" eb="196">
      <t>カイゼン</t>
    </rPh>
    <rPh sb="196" eb="200">
      <t>カンキョエンチョウ</t>
    </rPh>
    <rPh sb="201" eb="202">
      <t>ミジカ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</si>
</sst>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0.25</c:v>
                </c:pt>
                <c:pt idx="1">
                  <c:v>0.21</c:v>
                </c:pt>
                <c:pt idx="2">
                  <c:v>0.12</c:v>
                </c:pt>
                <c:pt idx="3">
                  <c:v>0.26</c:v>
                </c:pt>
                <c:pt idx="4">
                  <c:v>0.12</c:v>
                </c:pt>
              </c:numCache>
            </c:numRef>
          </c:val>
          <c:extLst>
            <c:ext xmlns:c16="http://schemas.microsoft.com/office/drawing/2014/chart" uri="{C3380CC4-5D6E-409C-BE32-E72D297353CC}">
              <c16:uniqueId val="{00000000-A1D8-4E98-A96A-3A03B09A785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0.25</c:v>
                </c:pt>
                <c:pt idx="1">
                  <c:v>0.21</c:v>
                </c:pt>
                <c:pt idx="2">
                  <c:v>0.33</c:v>
                </c:pt>
                <c:pt idx="3">
                  <c:v>0.22</c:v>
                </c:pt>
                <c:pt idx="4">
                  <c:v>0.23</c:v>
                </c:pt>
              </c:numCache>
            </c:numRef>
          </c:val>
          <c:smooth val="0"/>
          <c:extLst>
            <c:ext xmlns:c16="http://schemas.microsoft.com/office/drawing/2014/chart" uri="{C3380CC4-5D6E-409C-BE32-E72D297353CC}">
              <c16:uniqueId val="{00000001-A1D8-4E98-A96A-3A03B09A785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96.64</c:v>
                </c:pt>
                <c:pt idx="1">
                  <c:v>98.28</c:v>
                </c:pt>
                <c:pt idx="2">
                  <c:v>102.02</c:v>
                </c:pt>
                <c:pt idx="3">
                  <c:v>98.31</c:v>
                </c:pt>
                <c:pt idx="4">
                  <c:v>96.42</c:v>
                </c:pt>
              </c:numCache>
            </c:numRef>
          </c:val>
          <c:extLst>
            <c:ext xmlns:c16="http://schemas.microsoft.com/office/drawing/2014/chart" uri="{C3380CC4-5D6E-409C-BE32-E72D297353CC}">
              <c16:uniqueId val="{00000000-B21C-4EC9-BDC1-10C03BB530E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67.069999999999993</c:v>
                </c:pt>
                <c:pt idx="1">
                  <c:v>66.78</c:v>
                </c:pt>
                <c:pt idx="2">
                  <c:v>67</c:v>
                </c:pt>
                <c:pt idx="3">
                  <c:v>66.650000000000006</c:v>
                </c:pt>
                <c:pt idx="4">
                  <c:v>64.45</c:v>
                </c:pt>
              </c:numCache>
            </c:numRef>
          </c:val>
          <c:smooth val="0"/>
          <c:extLst>
            <c:ext xmlns:c16="http://schemas.microsoft.com/office/drawing/2014/chart" uri="{C3380CC4-5D6E-409C-BE32-E72D297353CC}">
              <c16:uniqueId val="{00000001-B21C-4EC9-BDC1-10C03BB530E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93.81</c:v>
                </c:pt>
                <c:pt idx="1">
                  <c:v>94.41</c:v>
                </c:pt>
                <c:pt idx="2">
                  <c:v>94.63</c:v>
                </c:pt>
                <c:pt idx="3">
                  <c:v>94.89</c:v>
                </c:pt>
                <c:pt idx="4">
                  <c:v>95.05</c:v>
                </c:pt>
              </c:numCache>
            </c:numRef>
          </c:val>
          <c:extLst>
            <c:ext xmlns:c16="http://schemas.microsoft.com/office/drawing/2014/chart" uri="{C3380CC4-5D6E-409C-BE32-E72D297353CC}">
              <c16:uniqueId val="{00000000-EEDD-487C-B0E2-151DC239A78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93.96</c:v>
                </c:pt>
                <c:pt idx="1">
                  <c:v>94.06</c:v>
                </c:pt>
                <c:pt idx="2">
                  <c:v>94.41</c:v>
                </c:pt>
                <c:pt idx="3">
                  <c:v>94.43</c:v>
                </c:pt>
                <c:pt idx="4">
                  <c:v>94.58</c:v>
                </c:pt>
              </c:numCache>
            </c:numRef>
          </c:val>
          <c:smooth val="0"/>
          <c:extLst>
            <c:ext xmlns:c16="http://schemas.microsoft.com/office/drawing/2014/chart" uri="{C3380CC4-5D6E-409C-BE32-E72D297353CC}">
              <c16:uniqueId val="{00000001-EEDD-487C-B0E2-151DC239A78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101.32</c:v>
                </c:pt>
                <c:pt idx="1">
                  <c:v>101.39</c:v>
                </c:pt>
                <c:pt idx="2">
                  <c:v>101.33</c:v>
                </c:pt>
                <c:pt idx="3">
                  <c:v>101.5</c:v>
                </c:pt>
                <c:pt idx="4">
                  <c:v>101.96</c:v>
                </c:pt>
              </c:numCache>
            </c:numRef>
          </c:val>
          <c:extLst>
            <c:ext xmlns:c16="http://schemas.microsoft.com/office/drawing/2014/chart" uri="{C3380CC4-5D6E-409C-BE32-E72D297353CC}">
              <c16:uniqueId val="{00000000-C624-482E-8C47-660BB0E48DA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110.01</c:v>
                </c:pt>
                <c:pt idx="1">
                  <c:v>111.12</c:v>
                </c:pt>
                <c:pt idx="2">
                  <c:v>109.58</c:v>
                </c:pt>
                <c:pt idx="3">
                  <c:v>109.32</c:v>
                </c:pt>
                <c:pt idx="4">
                  <c:v>108.33</c:v>
                </c:pt>
              </c:numCache>
            </c:numRef>
          </c:val>
          <c:smooth val="0"/>
          <c:extLst>
            <c:ext xmlns:c16="http://schemas.microsoft.com/office/drawing/2014/chart" uri="{C3380CC4-5D6E-409C-BE32-E72D297353CC}">
              <c16:uniqueId val="{00000001-C624-482E-8C47-660BB0E48DA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24.29</c:v>
                </c:pt>
                <c:pt idx="1">
                  <c:v>26.41</c:v>
                </c:pt>
                <c:pt idx="2">
                  <c:v>28.76</c:v>
                </c:pt>
                <c:pt idx="3">
                  <c:v>31.04</c:v>
                </c:pt>
                <c:pt idx="4">
                  <c:v>33.020000000000003</c:v>
                </c:pt>
              </c:numCache>
            </c:numRef>
          </c:val>
          <c:extLst>
            <c:ext xmlns:c16="http://schemas.microsoft.com/office/drawing/2014/chart" uri="{C3380CC4-5D6E-409C-BE32-E72D297353CC}">
              <c16:uniqueId val="{00000000-AB1C-4ADD-B720-EE2FADAF7C2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33.090000000000003</c:v>
                </c:pt>
                <c:pt idx="1">
                  <c:v>34.33</c:v>
                </c:pt>
                <c:pt idx="2">
                  <c:v>34.15</c:v>
                </c:pt>
                <c:pt idx="3">
                  <c:v>35.53</c:v>
                </c:pt>
                <c:pt idx="4">
                  <c:v>37.51</c:v>
                </c:pt>
              </c:numCache>
            </c:numRef>
          </c:val>
          <c:smooth val="0"/>
          <c:extLst>
            <c:ext xmlns:c16="http://schemas.microsoft.com/office/drawing/2014/chart" uri="{C3380CC4-5D6E-409C-BE32-E72D297353CC}">
              <c16:uniqueId val="{00000001-AB1C-4ADD-B720-EE2FADAF7C2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2.98</c:v>
                </c:pt>
                <c:pt idx="1">
                  <c:v>3.43</c:v>
                </c:pt>
                <c:pt idx="2">
                  <c:v>3.78</c:v>
                </c:pt>
                <c:pt idx="3">
                  <c:v>3.83</c:v>
                </c:pt>
                <c:pt idx="4">
                  <c:v>4.72</c:v>
                </c:pt>
              </c:numCache>
            </c:numRef>
          </c:val>
          <c:extLst>
            <c:ext xmlns:c16="http://schemas.microsoft.com/office/drawing/2014/chart" uri="{C3380CC4-5D6E-409C-BE32-E72D297353CC}">
              <c16:uniqueId val="{00000000-F755-44A1-AD06-1B17DD16F64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5.04</c:v>
                </c:pt>
                <c:pt idx="1">
                  <c:v>5.1100000000000003</c:v>
                </c:pt>
                <c:pt idx="2">
                  <c:v>5.18</c:v>
                </c:pt>
                <c:pt idx="3">
                  <c:v>6.01</c:v>
                </c:pt>
                <c:pt idx="4">
                  <c:v>6.84</c:v>
                </c:pt>
              </c:numCache>
            </c:numRef>
          </c:val>
          <c:smooth val="0"/>
          <c:extLst>
            <c:ext xmlns:c16="http://schemas.microsoft.com/office/drawing/2014/chart" uri="{C3380CC4-5D6E-409C-BE32-E72D297353CC}">
              <c16:uniqueId val="{00000001-F755-44A1-AD06-1B17DD16F64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4B-46F7-AD20-FE7B5E5D8E8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2.36</c:v>
                </c:pt>
                <c:pt idx="1">
                  <c:v>2.0699999999999998</c:v>
                </c:pt>
                <c:pt idx="2">
                  <c:v>5.97</c:v>
                </c:pt>
                <c:pt idx="3">
                  <c:v>1.54</c:v>
                </c:pt>
                <c:pt idx="4">
                  <c:v>1.28</c:v>
                </c:pt>
              </c:numCache>
            </c:numRef>
          </c:val>
          <c:smooth val="0"/>
          <c:extLst>
            <c:ext xmlns:c16="http://schemas.microsoft.com/office/drawing/2014/chart" uri="{C3380CC4-5D6E-409C-BE32-E72D297353CC}">
              <c16:uniqueId val="{00000001-DE4B-46F7-AD20-FE7B5E5D8E8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28.1</c:v>
                </c:pt>
                <c:pt idx="1">
                  <c:v>39.42</c:v>
                </c:pt>
                <c:pt idx="2">
                  <c:v>50.13</c:v>
                </c:pt>
                <c:pt idx="3">
                  <c:v>54.12</c:v>
                </c:pt>
                <c:pt idx="4">
                  <c:v>57.28</c:v>
                </c:pt>
              </c:numCache>
            </c:numRef>
          </c:val>
          <c:extLst>
            <c:ext xmlns:c16="http://schemas.microsoft.com/office/drawing/2014/chart" uri="{C3380CC4-5D6E-409C-BE32-E72D297353CC}">
              <c16:uniqueId val="{00000000-8E79-428C-9C73-6AA867A4417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62.12</c:v>
                </c:pt>
                <c:pt idx="1">
                  <c:v>61.57</c:v>
                </c:pt>
                <c:pt idx="2">
                  <c:v>60.82</c:v>
                </c:pt>
                <c:pt idx="3">
                  <c:v>63.48</c:v>
                </c:pt>
                <c:pt idx="4">
                  <c:v>65.510000000000005</c:v>
                </c:pt>
              </c:numCache>
            </c:numRef>
          </c:val>
          <c:smooth val="0"/>
          <c:extLst>
            <c:ext xmlns:c16="http://schemas.microsoft.com/office/drawing/2014/chart" uri="{C3380CC4-5D6E-409C-BE32-E72D297353CC}">
              <c16:uniqueId val="{00000001-8E79-428C-9C73-6AA867A4417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1245.79</c:v>
                </c:pt>
                <c:pt idx="1">
                  <c:v>1247.3599999999999</c:v>
                </c:pt>
                <c:pt idx="2">
                  <c:v>1201.96</c:v>
                </c:pt>
                <c:pt idx="3">
                  <c:v>1216.07</c:v>
                </c:pt>
                <c:pt idx="4">
                  <c:v>1137.54</c:v>
                </c:pt>
              </c:numCache>
            </c:numRef>
          </c:val>
          <c:extLst>
            <c:ext xmlns:c16="http://schemas.microsoft.com/office/drawing/2014/chart" uri="{C3380CC4-5D6E-409C-BE32-E72D297353CC}">
              <c16:uniqueId val="{00000000-5BCD-4368-9131-C50783E517C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875.53</c:v>
                </c:pt>
                <c:pt idx="1">
                  <c:v>867.39</c:v>
                </c:pt>
                <c:pt idx="2">
                  <c:v>920.83</c:v>
                </c:pt>
                <c:pt idx="3">
                  <c:v>874.02</c:v>
                </c:pt>
                <c:pt idx="4">
                  <c:v>827.43</c:v>
                </c:pt>
              </c:numCache>
            </c:numRef>
          </c:val>
          <c:smooth val="0"/>
          <c:extLst>
            <c:ext xmlns:c16="http://schemas.microsoft.com/office/drawing/2014/chart" uri="{C3380CC4-5D6E-409C-BE32-E72D297353CC}">
              <c16:uniqueId val="{00000001-5BCD-4368-9131-C50783E517C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97.05</c:v>
                </c:pt>
                <c:pt idx="1">
                  <c:v>100.02</c:v>
                </c:pt>
                <c:pt idx="2">
                  <c:v>100.05</c:v>
                </c:pt>
                <c:pt idx="3">
                  <c:v>99.98</c:v>
                </c:pt>
                <c:pt idx="4">
                  <c:v>100.02</c:v>
                </c:pt>
              </c:numCache>
            </c:numRef>
          </c:val>
          <c:extLst>
            <c:ext xmlns:c16="http://schemas.microsoft.com/office/drawing/2014/chart" uri="{C3380CC4-5D6E-409C-BE32-E72D297353CC}">
              <c16:uniqueId val="{00000000-ED4A-4CC6-9A99-E3DF14E7EC3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99.83</c:v>
                </c:pt>
                <c:pt idx="1">
                  <c:v>100.91</c:v>
                </c:pt>
                <c:pt idx="2">
                  <c:v>99.82</c:v>
                </c:pt>
                <c:pt idx="3">
                  <c:v>100.32</c:v>
                </c:pt>
                <c:pt idx="4">
                  <c:v>99.71</c:v>
                </c:pt>
              </c:numCache>
            </c:numRef>
          </c:val>
          <c:smooth val="0"/>
          <c:extLst>
            <c:ext xmlns:c16="http://schemas.microsoft.com/office/drawing/2014/chart" uri="{C3380CC4-5D6E-409C-BE32-E72D297353CC}">
              <c16:uniqueId val="{00000001-ED4A-4CC6-9A99-E3DF14E7EC3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189.18</c:v>
                </c:pt>
                <c:pt idx="1">
                  <c:v>183.4</c:v>
                </c:pt>
                <c:pt idx="2">
                  <c:v>181.12</c:v>
                </c:pt>
                <c:pt idx="3">
                  <c:v>181.62</c:v>
                </c:pt>
                <c:pt idx="4">
                  <c:v>181.35</c:v>
                </c:pt>
              </c:numCache>
            </c:numRef>
          </c:val>
          <c:extLst>
            <c:ext xmlns:c16="http://schemas.microsoft.com/office/drawing/2014/chart" uri="{C3380CC4-5D6E-409C-BE32-E72D297353CC}">
              <c16:uniqueId val="{00000000-04CD-474B-A960-3D421540E58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158.94</c:v>
                </c:pt>
                <c:pt idx="1">
                  <c:v>158.04</c:v>
                </c:pt>
                <c:pt idx="2">
                  <c:v>156.77000000000001</c:v>
                </c:pt>
                <c:pt idx="3">
                  <c:v>157.63999999999999</c:v>
                </c:pt>
                <c:pt idx="4">
                  <c:v>159.59</c:v>
                </c:pt>
              </c:numCache>
            </c:numRef>
          </c:val>
          <c:smooth val="0"/>
          <c:extLst>
            <c:ext xmlns:c16="http://schemas.microsoft.com/office/drawing/2014/chart" uri="{C3380CC4-5D6E-409C-BE32-E72D297353CC}">
              <c16:uniqueId val="{00000001-04CD-474B-A960-3D421540E58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40"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山形市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Ad</v>
      </c>
      <c r="X8" s="65"/>
      <c r="Y8" s="65"/>
      <c r="Z8" s="65"/>
      <c r="AA8" s="65"/>
      <c r="AB8" s="65"/>
      <c r="AC8" s="65"/>
      <c r="AD8" s="66" t="str">
        <f>データ!$M$6</f>
        <v>自治体職員</v>
      </c>
      <c r="AE8" s="66"/>
      <c r="AF8" s="66"/>
      <c r="AG8" s="66"/>
      <c r="AH8" s="66"/>
      <c r="AI8" s="66"/>
      <c r="AJ8" s="66"/>
      <c r="AK8" s="3"/>
      <c r="AL8" s="45">
        <f>データ!S6</f>
        <v>240441</v>
      </c>
      <c r="AM8" s="45"/>
      <c r="AN8" s="45"/>
      <c r="AO8" s="45"/>
      <c r="AP8" s="45"/>
      <c r="AQ8" s="45"/>
      <c r="AR8" s="45"/>
      <c r="AS8" s="45"/>
      <c r="AT8" s="46">
        <f>データ!T6</f>
        <v>381.3</v>
      </c>
      <c r="AU8" s="46"/>
      <c r="AV8" s="46"/>
      <c r="AW8" s="46"/>
      <c r="AX8" s="46"/>
      <c r="AY8" s="46"/>
      <c r="AZ8" s="46"/>
      <c r="BA8" s="46"/>
      <c r="BB8" s="46">
        <f>データ!U6</f>
        <v>630.58000000000004</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47.75</v>
      </c>
      <c r="J10" s="46"/>
      <c r="K10" s="46"/>
      <c r="L10" s="46"/>
      <c r="M10" s="46"/>
      <c r="N10" s="46"/>
      <c r="O10" s="46"/>
      <c r="P10" s="46">
        <f>データ!P6</f>
        <v>87.21</v>
      </c>
      <c r="Q10" s="46"/>
      <c r="R10" s="46"/>
      <c r="S10" s="46"/>
      <c r="T10" s="46"/>
      <c r="U10" s="46"/>
      <c r="V10" s="46"/>
      <c r="W10" s="46">
        <f>データ!Q6</f>
        <v>76.400000000000006</v>
      </c>
      <c r="X10" s="46"/>
      <c r="Y10" s="46"/>
      <c r="Z10" s="46"/>
      <c r="AA10" s="46"/>
      <c r="AB10" s="46"/>
      <c r="AC10" s="46"/>
      <c r="AD10" s="45">
        <f>データ!R6</f>
        <v>3355</v>
      </c>
      <c r="AE10" s="45"/>
      <c r="AF10" s="45"/>
      <c r="AG10" s="45"/>
      <c r="AH10" s="45"/>
      <c r="AI10" s="45"/>
      <c r="AJ10" s="45"/>
      <c r="AK10" s="2"/>
      <c r="AL10" s="45">
        <f>データ!V6</f>
        <v>208707</v>
      </c>
      <c r="AM10" s="45"/>
      <c r="AN10" s="45"/>
      <c r="AO10" s="45"/>
      <c r="AP10" s="45"/>
      <c r="AQ10" s="45"/>
      <c r="AR10" s="45"/>
      <c r="AS10" s="45"/>
      <c r="AT10" s="46">
        <f>データ!W6</f>
        <v>51.32</v>
      </c>
      <c r="AU10" s="46"/>
      <c r="AV10" s="46"/>
      <c r="AW10" s="46"/>
      <c r="AX10" s="46"/>
      <c r="AY10" s="46"/>
      <c r="AZ10" s="46"/>
      <c r="BA10" s="46"/>
      <c r="BB10" s="46">
        <f>データ!X6</f>
        <v>4066.78</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XITHTMEDpn4Poyndb7kjAibVO8SidzZgtqtUHa9Mn/VFDvvtQ8SjsYVoUE8Xi8foHY5ms7HjuGQWmfL0mkbqWQ==" saltValue="zatVKofnV/0fJkif7ysT1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62014</v>
      </c>
      <c r="D6" s="19">
        <f t="shared" si="3"/>
        <v>46</v>
      </c>
      <c r="E6" s="19">
        <f t="shared" si="3"/>
        <v>17</v>
      </c>
      <c r="F6" s="19">
        <f t="shared" si="3"/>
        <v>1</v>
      </c>
      <c r="G6" s="19">
        <f t="shared" si="3"/>
        <v>0</v>
      </c>
      <c r="H6" s="19" t="str">
        <f t="shared" si="3"/>
        <v>山形県　山形市</v>
      </c>
      <c r="I6" s="19" t="str">
        <f t="shared" si="3"/>
        <v>法適用</v>
      </c>
      <c r="J6" s="19" t="str">
        <f t="shared" si="3"/>
        <v>下水道事業</v>
      </c>
      <c r="K6" s="19" t="str">
        <f t="shared" si="3"/>
        <v>公共下水道</v>
      </c>
      <c r="L6" s="19" t="str">
        <f t="shared" si="3"/>
        <v>Ad</v>
      </c>
      <c r="M6" s="19" t="str">
        <f t="shared" si="3"/>
        <v>自治体職員</v>
      </c>
      <c r="N6" s="20" t="str">
        <f t="shared" si="3"/>
        <v>-</v>
      </c>
      <c r="O6" s="20">
        <f t="shared" si="3"/>
        <v>47.75</v>
      </c>
      <c r="P6" s="20">
        <f t="shared" si="3"/>
        <v>87.21</v>
      </c>
      <c r="Q6" s="20">
        <f t="shared" si="3"/>
        <v>76.400000000000006</v>
      </c>
      <c r="R6" s="20">
        <f t="shared" si="3"/>
        <v>3355</v>
      </c>
      <c r="S6" s="20">
        <f t="shared" si="3"/>
        <v>240441</v>
      </c>
      <c r="T6" s="20">
        <f t="shared" si="3"/>
        <v>381.3</v>
      </c>
      <c r="U6" s="20">
        <f t="shared" si="3"/>
        <v>630.58000000000004</v>
      </c>
      <c r="V6" s="20">
        <f t="shared" si="3"/>
        <v>208707</v>
      </c>
      <c r="W6" s="20">
        <f t="shared" si="3"/>
        <v>51.32</v>
      </c>
      <c r="X6" s="20">
        <f t="shared" si="3"/>
        <v>4066.78</v>
      </c>
      <c r="Y6" s="21">
        <f>IF(Y7="",NA(),Y7)</f>
        <v>101.32</v>
      </c>
      <c r="Z6" s="21">
        <f t="shared" ref="Z6:AH6" si="4">IF(Z7="",NA(),Z7)</f>
        <v>101.39</v>
      </c>
      <c r="AA6" s="21">
        <f t="shared" si="4"/>
        <v>101.33</v>
      </c>
      <c r="AB6" s="21">
        <f t="shared" si="4"/>
        <v>101.5</v>
      </c>
      <c r="AC6" s="21">
        <f t="shared" si="4"/>
        <v>101.96</v>
      </c>
      <c r="AD6" s="21">
        <f t="shared" si="4"/>
        <v>110.01</v>
      </c>
      <c r="AE6" s="21">
        <f t="shared" si="4"/>
        <v>111.12</v>
      </c>
      <c r="AF6" s="21">
        <f t="shared" si="4"/>
        <v>109.58</v>
      </c>
      <c r="AG6" s="21">
        <f t="shared" si="4"/>
        <v>109.32</v>
      </c>
      <c r="AH6" s="21">
        <f t="shared" si="4"/>
        <v>108.33</v>
      </c>
      <c r="AI6" s="20" t="str">
        <f>IF(AI7="","",IF(AI7="-","【-】","【"&amp;SUBSTITUTE(TEXT(AI7,"#,##0.00"),"-","△")&amp;"】"))</f>
        <v>【106.11】</v>
      </c>
      <c r="AJ6" s="20">
        <f>IF(AJ7="",NA(),AJ7)</f>
        <v>0</v>
      </c>
      <c r="AK6" s="20">
        <f t="shared" ref="AK6:AS6" si="5">IF(AK7="",NA(),AK7)</f>
        <v>0</v>
      </c>
      <c r="AL6" s="20">
        <f t="shared" si="5"/>
        <v>0</v>
      </c>
      <c r="AM6" s="20">
        <f t="shared" si="5"/>
        <v>0</v>
      </c>
      <c r="AN6" s="20">
        <f t="shared" si="5"/>
        <v>0</v>
      </c>
      <c r="AO6" s="21">
        <f t="shared" si="5"/>
        <v>2.36</v>
      </c>
      <c r="AP6" s="21">
        <f t="shared" si="5"/>
        <v>2.0699999999999998</v>
      </c>
      <c r="AQ6" s="21">
        <f t="shared" si="5"/>
        <v>5.97</v>
      </c>
      <c r="AR6" s="21">
        <f t="shared" si="5"/>
        <v>1.54</v>
      </c>
      <c r="AS6" s="21">
        <f t="shared" si="5"/>
        <v>1.28</v>
      </c>
      <c r="AT6" s="20" t="str">
        <f>IF(AT7="","",IF(AT7="-","【-】","【"&amp;SUBSTITUTE(TEXT(AT7,"#,##0.00"),"-","△")&amp;"】"))</f>
        <v>【3.15】</v>
      </c>
      <c r="AU6" s="21">
        <f>IF(AU7="",NA(),AU7)</f>
        <v>28.1</v>
      </c>
      <c r="AV6" s="21">
        <f t="shared" ref="AV6:BD6" si="6">IF(AV7="",NA(),AV7)</f>
        <v>39.42</v>
      </c>
      <c r="AW6" s="21">
        <f t="shared" si="6"/>
        <v>50.13</v>
      </c>
      <c r="AX6" s="21">
        <f t="shared" si="6"/>
        <v>54.12</v>
      </c>
      <c r="AY6" s="21">
        <f t="shared" si="6"/>
        <v>57.28</v>
      </c>
      <c r="AZ6" s="21">
        <f t="shared" si="6"/>
        <v>62.12</v>
      </c>
      <c r="BA6" s="21">
        <f t="shared" si="6"/>
        <v>61.57</v>
      </c>
      <c r="BB6" s="21">
        <f t="shared" si="6"/>
        <v>60.82</v>
      </c>
      <c r="BC6" s="21">
        <f t="shared" si="6"/>
        <v>63.48</v>
      </c>
      <c r="BD6" s="21">
        <f t="shared" si="6"/>
        <v>65.510000000000005</v>
      </c>
      <c r="BE6" s="20" t="str">
        <f>IF(BE7="","",IF(BE7="-","【-】","【"&amp;SUBSTITUTE(TEXT(BE7,"#,##0.00"),"-","△")&amp;"】"))</f>
        <v>【73.44】</v>
      </c>
      <c r="BF6" s="21">
        <f>IF(BF7="",NA(),BF7)</f>
        <v>1245.79</v>
      </c>
      <c r="BG6" s="21">
        <f t="shared" ref="BG6:BO6" si="7">IF(BG7="",NA(),BG7)</f>
        <v>1247.3599999999999</v>
      </c>
      <c r="BH6" s="21">
        <f t="shared" si="7"/>
        <v>1201.96</v>
      </c>
      <c r="BI6" s="21">
        <f t="shared" si="7"/>
        <v>1216.07</v>
      </c>
      <c r="BJ6" s="21">
        <f t="shared" si="7"/>
        <v>1137.54</v>
      </c>
      <c r="BK6" s="21">
        <f t="shared" si="7"/>
        <v>875.53</v>
      </c>
      <c r="BL6" s="21">
        <f t="shared" si="7"/>
        <v>867.39</v>
      </c>
      <c r="BM6" s="21">
        <f t="shared" si="7"/>
        <v>920.83</v>
      </c>
      <c r="BN6" s="21">
        <f t="shared" si="7"/>
        <v>874.02</v>
      </c>
      <c r="BO6" s="21">
        <f t="shared" si="7"/>
        <v>827.43</v>
      </c>
      <c r="BP6" s="20" t="str">
        <f>IF(BP7="","",IF(BP7="-","【-】","【"&amp;SUBSTITUTE(TEXT(BP7,"#,##0.00"),"-","△")&amp;"】"))</f>
        <v>【652.82】</v>
      </c>
      <c r="BQ6" s="21">
        <f>IF(BQ7="",NA(),BQ7)</f>
        <v>97.05</v>
      </c>
      <c r="BR6" s="21">
        <f t="shared" ref="BR6:BZ6" si="8">IF(BR7="",NA(),BR7)</f>
        <v>100.02</v>
      </c>
      <c r="BS6" s="21">
        <f t="shared" si="8"/>
        <v>100.05</v>
      </c>
      <c r="BT6" s="21">
        <f t="shared" si="8"/>
        <v>99.98</v>
      </c>
      <c r="BU6" s="21">
        <f t="shared" si="8"/>
        <v>100.02</v>
      </c>
      <c r="BV6" s="21">
        <f t="shared" si="8"/>
        <v>99.83</v>
      </c>
      <c r="BW6" s="21">
        <f t="shared" si="8"/>
        <v>100.91</v>
      </c>
      <c r="BX6" s="21">
        <f t="shared" si="8"/>
        <v>99.82</v>
      </c>
      <c r="BY6" s="21">
        <f t="shared" si="8"/>
        <v>100.32</v>
      </c>
      <c r="BZ6" s="21">
        <f t="shared" si="8"/>
        <v>99.71</v>
      </c>
      <c r="CA6" s="20" t="str">
        <f>IF(CA7="","",IF(CA7="-","【-】","【"&amp;SUBSTITUTE(TEXT(CA7,"#,##0.00"),"-","△")&amp;"】"))</f>
        <v>【97.61】</v>
      </c>
      <c r="CB6" s="21">
        <f>IF(CB7="",NA(),CB7)</f>
        <v>189.18</v>
      </c>
      <c r="CC6" s="21">
        <f t="shared" ref="CC6:CK6" si="9">IF(CC7="",NA(),CC7)</f>
        <v>183.4</v>
      </c>
      <c r="CD6" s="21">
        <f t="shared" si="9"/>
        <v>181.12</v>
      </c>
      <c r="CE6" s="21">
        <f t="shared" si="9"/>
        <v>181.62</v>
      </c>
      <c r="CF6" s="21">
        <f t="shared" si="9"/>
        <v>181.35</v>
      </c>
      <c r="CG6" s="21">
        <f t="shared" si="9"/>
        <v>158.94</v>
      </c>
      <c r="CH6" s="21">
        <f t="shared" si="9"/>
        <v>158.04</v>
      </c>
      <c r="CI6" s="21">
        <f t="shared" si="9"/>
        <v>156.77000000000001</v>
      </c>
      <c r="CJ6" s="21">
        <f t="shared" si="9"/>
        <v>157.63999999999999</v>
      </c>
      <c r="CK6" s="21">
        <f t="shared" si="9"/>
        <v>159.59</v>
      </c>
      <c r="CL6" s="20" t="str">
        <f>IF(CL7="","",IF(CL7="-","【-】","【"&amp;SUBSTITUTE(TEXT(CL7,"#,##0.00"),"-","△")&amp;"】"))</f>
        <v>【138.29】</v>
      </c>
      <c r="CM6" s="21">
        <f>IF(CM7="",NA(),CM7)</f>
        <v>96.64</v>
      </c>
      <c r="CN6" s="21">
        <f t="shared" ref="CN6:CV6" si="10">IF(CN7="",NA(),CN7)</f>
        <v>98.28</v>
      </c>
      <c r="CO6" s="21">
        <f t="shared" si="10"/>
        <v>102.02</v>
      </c>
      <c r="CP6" s="21">
        <f t="shared" si="10"/>
        <v>98.31</v>
      </c>
      <c r="CQ6" s="21">
        <f t="shared" si="10"/>
        <v>96.42</v>
      </c>
      <c r="CR6" s="21">
        <f t="shared" si="10"/>
        <v>67.069999999999993</v>
      </c>
      <c r="CS6" s="21">
        <f t="shared" si="10"/>
        <v>66.78</v>
      </c>
      <c r="CT6" s="21">
        <f t="shared" si="10"/>
        <v>67</v>
      </c>
      <c r="CU6" s="21">
        <f t="shared" si="10"/>
        <v>66.650000000000006</v>
      </c>
      <c r="CV6" s="21">
        <f t="shared" si="10"/>
        <v>64.45</v>
      </c>
      <c r="CW6" s="20" t="str">
        <f>IF(CW7="","",IF(CW7="-","【-】","【"&amp;SUBSTITUTE(TEXT(CW7,"#,##0.00"),"-","△")&amp;"】"))</f>
        <v>【59.10】</v>
      </c>
      <c r="CX6" s="21">
        <f>IF(CX7="",NA(),CX7)</f>
        <v>93.81</v>
      </c>
      <c r="CY6" s="21">
        <f t="shared" ref="CY6:DG6" si="11">IF(CY7="",NA(),CY7)</f>
        <v>94.41</v>
      </c>
      <c r="CZ6" s="21">
        <f t="shared" si="11"/>
        <v>94.63</v>
      </c>
      <c r="DA6" s="21">
        <f t="shared" si="11"/>
        <v>94.89</v>
      </c>
      <c r="DB6" s="21">
        <f t="shared" si="11"/>
        <v>95.05</v>
      </c>
      <c r="DC6" s="21">
        <f t="shared" si="11"/>
        <v>93.96</v>
      </c>
      <c r="DD6" s="21">
        <f t="shared" si="11"/>
        <v>94.06</v>
      </c>
      <c r="DE6" s="21">
        <f t="shared" si="11"/>
        <v>94.41</v>
      </c>
      <c r="DF6" s="21">
        <f t="shared" si="11"/>
        <v>94.43</v>
      </c>
      <c r="DG6" s="21">
        <f t="shared" si="11"/>
        <v>94.58</v>
      </c>
      <c r="DH6" s="20" t="str">
        <f>IF(DH7="","",IF(DH7="-","【-】","【"&amp;SUBSTITUTE(TEXT(DH7,"#,##0.00"),"-","△")&amp;"】"))</f>
        <v>【95.82】</v>
      </c>
      <c r="DI6" s="21">
        <f>IF(DI7="",NA(),DI7)</f>
        <v>24.29</v>
      </c>
      <c r="DJ6" s="21">
        <f t="shared" ref="DJ6:DR6" si="12">IF(DJ7="",NA(),DJ7)</f>
        <v>26.41</v>
      </c>
      <c r="DK6" s="21">
        <f t="shared" si="12"/>
        <v>28.76</v>
      </c>
      <c r="DL6" s="21">
        <f t="shared" si="12"/>
        <v>31.04</v>
      </c>
      <c r="DM6" s="21">
        <f t="shared" si="12"/>
        <v>33.020000000000003</v>
      </c>
      <c r="DN6" s="21">
        <f t="shared" si="12"/>
        <v>33.090000000000003</v>
      </c>
      <c r="DO6" s="21">
        <f t="shared" si="12"/>
        <v>34.33</v>
      </c>
      <c r="DP6" s="21">
        <f t="shared" si="12"/>
        <v>34.15</v>
      </c>
      <c r="DQ6" s="21">
        <f t="shared" si="12"/>
        <v>35.53</v>
      </c>
      <c r="DR6" s="21">
        <f t="shared" si="12"/>
        <v>37.51</v>
      </c>
      <c r="DS6" s="20" t="str">
        <f>IF(DS7="","",IF(DS7="-","【-】","【"&amp;SUBSTITUTE(TEXT(DS7,"#,##0.00"),"-","△")&amp;"】"))</f>
        <v>【39.74】</v>
      </c>
      <c r="DT6" s="21">
        <f>IF(DT7="",NA(),DT7)</f>
        <v>2.98</v>
      </c>
      <c r="DU6" s="21">
        <f t="shared" ref="DU6:EC6" si="13">IF(DU7="",NA(),DU7)</f>
        <v>3.43</v>
      </c>
      <c r="DV6" s="21">
        <f t="shared" si="13"/>
        <v>3.78</v>
      </c>
      <c r="DW6" s="21">
        <f t="shared" si="13"/>
        <v>3.83</v>
      </c>
      <c r="DX6" s="21">
        <f t="shared" si="13"/>
        <v>4.72</v>
      </c>
      <c r="DY6" s="21">
        <f t="shared" si="13"/>
        <v>5.04</v>
      </c>
      <c r="DZ6" s="21">
        <f t="shared" si="13"/>
        <v>5.1100000000000003</v>
      </c>
      <c r="EA6" s="21">
        <f t="shared" si="13"/>
        <v>5.18</v>
      </c>
      <c r="EB6" s="21">
        <f t="shared" si="13"/>
        <v>6.01</v>
      </c>
      <c r="EC6" s="21">
        <f t="shared" si="13"/>
        <v>6.84</v>
      </c>
      <c r="ED6" s="20" t="str">
        <f>IF(ED7="","",IF(ED7="-","【-】","【"&amp;SUBSTITUTE(TEXT(ED7,"#,##0.00"),"-","△")&amp;"】"))</f>
        <v>【7.62】</v>
      </c>
      <c r="EE6" s="21">
        <f>IF(EE7="",NA(),EE7)</f>
        <v>0.25</v>
      </c>
      <c r="EF6" s="21">
        <f t="shared" ref="EF6:EN6" si="14">IF(EF7="",NA(),EF7)</f>
        <v>0.21</v>
      </c>
      <c r="EG6" s="21">
        <f t="shared" si="14"/>
        <v>0.12</v>
      </c>
      <c r="EH6" s="21">
        <f t="shared" si="14"/>
        <v>0.26</v>
      </c>
      <c r="EI6" s="21">
        <f t="shared" si="14"/>
        <v>0.12</v>
      </c>
      <c r="EJ6" s="21">
        <f t="shared" si="14"/>
        <v>0.25</v>
      </c>
      <c r="EK6" s="21">
        <f t="shared" si="14"/>
        <v>0.21</v>
      </c>
      <c r="EL6" s="21">
        <f t="shared" si="14"/>
        <v>0.33</v>
      </c>
      <c r="EM6" s="21">
        <f t="shared" si="14"/>
        <v>0.22</v>
      </c>
      <c r="EN6" s="21">
        <f t="shared" si="14"/>
        <v>0.23</v>
      </c>
      <c r="EO6" s="20" t="str">
        <f>IF(EO7="","",IF(EO7="-","【-】","【"&amp;SUBSTITUTE(TEXT(EO7,"#,##0.00"),"-","△")&amp;"】"))</f>
        <v>【0.23】</v>
      </c>
    </row>
    <row r="7" spans="1:148" s="22" customFormat="1" x14ac:dyDescent="0.15">
      <c r="A7" s="14"/>
      <c r="B7" s="23">
        <v>2022</v>
      </c>
      <c r="C7" s="23">
        <v>62014</v>
      </c>
      <c r="D7" s="23">
        <v>46</v>
      </c>
      <c r="E7" s="23">
        <v>17</v>
      </c>
      <c r="F7" s="23">
        <v>1</v>
      </c>
      <c r="G7" s="23">
        <v>0</v>
      </c>
      <c r="H7" s="23" t="s">
        <v>96</v>
      </c>
      <c r="I7" s="23" t="s">
        <v>97</v>
      </c>
      <c r="J7" s="23" t="s">
        <v>98</v>
      </c>
      <c r="K7" s="23" t="s">
        <v>99</v>
      </c>
      <c r="L7" s="23" t="s">
        <v>100</v>
      </c>
      <c r="M7" s="23" t="s">
        <v>101</v>
      </c>
      <c r="N7" s="24" t="s">
        <v>102</v>
      </c>
      <c r="O7" s="24">
        <v>47.75</v>
      </c>
      <c r="P7" s="24">
        <v>87.21</v>
      </c>
      <c r="Q7" s="24">
        <v>76.400000000000006</v>
      </c>
      <c r="R7" s="24">
        <v>3355</v>
      </c>
      <c r="S7" s="24">
        <v>240441</v>
      </c>
      <c r="T7" s="24">
        <v>381.3</v>
      </c>
      <c r="U7" s="24">
        <v>630.58000000000004</v>
      </c>
      <c r="V7" s="24">
        <v>208707</v>
      </c>
      <c r="W7" s="24">
        <v>51.32</v>
      </c>
      <c r="X7" s="24">
        <v>4066.78</v>
      </c>
      <c r="Y7" s="24">
        <v>101.32</v>
      </c>
      <c r="Z7" s="24">
        <v>101.39</v>
      </c>
      <c r="AA7" s="24">
        <v>101.33</v>
      </c>
      <c r="AB7" s="24">
        <v>101.5</v>
      </c>
      <c r="AC7" s="24">
        <v>101.96</v>
      </c>
      <c r="AD7" s="24">
        <v>110.01</v>
      </c>
      <c r="AE7" s="24">
        <v>111.12</v>
      </c>
      <c r="AF7" s="24">
        <v>109.58</v>
      </c>
      <c r="AG7" s="24">
        <v>109.32</v>
      </c>
      <c r="AH7" s="24">
        <v>108.33</v>
      </c>
      <c r="AI7" s="24">
        <v>106.11</v>
      </c>
      <c r="AJ7" s="24">
        <v>0</v>
      </c>
      <c r="AK7" s="24">
        <v>0</v>
      </c>
      <c r="AL7" s="24">
        <v>0</v>
      </c>
      <c r="AM7" s="24">
        <v>0</v>
      </c>
      <c r="AN7" s="24">
        <v>0</v>
      </c>
      <c r="AO7" s="24">
        <v>2.36</v>
      </c>
      <c r="AP7" s="24">
        <v>2.0699999999999998</v>
      </c>
      <c r="AQ7" s="24">
        <v>5.97</v>
      </c>
      <c r="AR7" s="24">
        <v>1.54</v>
      </c>
      <c r="AS7" s="24">
        <v>1.28</v>
      </c>
      <c r="AT7" s="24">
        <v>3.15</v>
      </c>
      <c r="AU7" s="24">
        <v>28.1</v>
      </c>
      <c r="AV7" s="24">
        <v>39.42</v>
      </c>
      <c r="AW7" s="24">
        <v>50.13</v>
      </c>
      <c r="AX7" s="24">
        <v>54.12</v>
      </c>
      <c r="AY7" s="24">
        <v>57.28</v>
      </c>
      <c r="AZ7" s="24">
        <v>62.12</v>
      </c>
      <c r="BA7" s="24">
        <v>61.57</v>
      </c>
      <c r="BB7" s="24">
        <v>60.82</v>
      </c>
      <c r="BC7" s="24">
        <v>63.48</v>
      </c>
      <c r="BD7" s="24">
        <v>65.510000000000005</v>
      </c>
      <c r="BE7" s="24">
        <v>73.44</v>
      </c>
      <c r="BF7" s="24">
        <v>1245.79</v>
      </c>
      <c r="BG7" s="24">
        <v>1247.3599999999999</v>
      </c>
      <c r="BH7" s="24">
        <v>1201.96</v>
      </c>
      <c r="BI7" s="24">
        <v>1216.07</v>
      </c>
      <c r="BJ7" s="24">
        <v>1137.54</v>
      </c>
      <c r="BK7" s="24">
        <v>875.53</v>
      </c>
      <c r="BL7" s="24">
        <v>867.39</v>
      </c>
      <c r="BM7" s="24">
        <v>920.83</v>
      </c>
      <c r="BN7" s="24">
        <v>874.02</v>
      </c>
      <c r="BO7" s="24">
        <v>827.43</v>
      </c>
      <c r="BP7" s="24">
        <v>652.82000000000005</v>
      </c>
      <c r="BQ7" s="24">
        <v>97.05</v>
      </c>
      <c r="BR7" s="24">
        <v>100.02</v>
      </c>
      <c r="BS7" s="24">
        <v>100.05</v>
      </c>
      <c r="BT7" s="24">
        <v>99.98</v>
      </c>
      <c r="BU7" s="24">
        <v>100.02</v>
      </c>
      <c r="BV7" s="24">
        <v>99.83</v>
      </c>
      <c r="BW7" s="24">
        <v>100.91</v>
      </c>
      <c r="BX7" s="24">
        <v>99.82</v>
      </c>
      <c r="BY7" s="24">
        <v>100.32</v>
      </c>
      <c r="BZ7" s="24">
        <v>99.71</v>
      </c>
      <c r="CA7" s="24">
        <v>97.61</v>
      </c>
      <c r="CB7" s="24">
        <v>189.18</v>
      </c>
      <c r="CC7" s="24">
        <v>183.4</v>
      </c>
      <c r="CD7" s="24">
        <v>181.12</v>
      </c>
      <c r="CE7" s="24">
        <v>181.62</v>
      </c>
      <c r="CF7" s="24">
        <v>181.35</v>
      </c>
      <c r="CG7" s="24">
        <v>158.94</v>
      </c>
      <c r="CH7" s="24">
        <v>158.04</v>
      </c>
      <c r="CI7" s="24">
        <v>156.77000000000001</v>
      </c>
      <c r="CJ7" s="24">
        <v>157.63999999999999</v>
      </c>
      <c r="CK7" s="24">
        <v>159.59</v>
      </c>
      <c r="CL7" s="24">
        <v>138.29</v>
      </c>
      <c r="CM7" s="24">
        <v>96.64</v>
      </c>
      <c r="CN7" s="24">
        <v>98.28</v>
      </c>
      <c r="CO7" s="24">
        <v>102.02</v>
      </c>
      <c r="CP7" s="24">
        <v>98.31</v>
      </c>
      <c r="CQ7" s="24">
        <v>96.42</v>
      </c>
      <c r="CR7" s="24">
        <v>67.069999999999993</v>
      </c>
      <c r="CS7" s="24">
        <v>66.78</v>
      </c>
      <c r="CT7" s="24">
        <v>67</v>
      </c>
      <c r="CU7" s="24">
        <v>66.650000000000006</v>
      </c>
      <c r="CV7" s="24">
        <v>64.45</v>
      </c>
      <c r="CW7" s="24">
        <v>59.1</v>
      </c>
      <c r="CX7" s="24">
        <v>93.81</v>
      </c>
      <c r="CY7" s="24">
        <v>94.41</v>
      </c>
      <c r="CZ7" s="24">
        <v>94.63</v>
      </c>
      <c r="DA7" s="24">
        <v>94.89</v>
      </c>
      <c r="DB7" s="24">
        <v>95.05</v>
      </c>
      <c r="DC7" s="24">
        <v>93.96</v>
      </c>
      <c r="DD7" s="24">
        <v>94.06</v>
      </c>
      <c r="DE7" s="24">
        <v>94.41</v>
      </c>
      <c r="DF7" s="24">
        <v>94.43</v>
      </c>
      <c r="DG7" s="24">
        <v>94.58</v>
      </c>
      <c r="DH7" s="24">
        <v>95.82</v>
      </c>
      <c r="DI7" s="24">
        <v>24.29</v>
      </c>
      <c r="DJ7" s="24">
        <v>26.41</v>
      </c>
      <c r="DK7" s="24">
        <v>28.76</v>
      </c>
      <c r="DL7" s="24">
        <v>31.04</v>
      </c>
      <c r="DM7" s="24">
        <v>33.020000000000003</v>
      </c>
      <c r="DN7" s="24">
        <v>33.090000000000003</v>
      </c>
      <c r="DO7" s="24">
        <v>34.33</v>
      </c>
      <c r="DP7" s="24">
        <v>34.15</v>
      </c>
      <c r="DQ7" s="24">
        <v>35.53</v>
      </c>
      <c r="DR7" s="24">
        <v>37.51</v>
      </c>
      <c r="DS7" s="24">
        <v>39.74</v>
      </c>
      <c r="DT7" s="24">
        <v>2.98</v>
      </c>
      <c r="DU7" s="24">
        <v>3.43</v>
      </c>
      <c r="DV7" s="24">
        <v>3.78</v>
      </c>
      <c r="DW7" s="24">
        <v>3.83</v>
      </c>
      <c r="DX7" s="24">
        <v>4.72</v>
      </c>
      <c r="DY7" s="24">
        <v>5.04</v>
      </c>
      <c r="DZ7" s="24">
        <v>5.1100000000000003</v>
      </c>
      <c r="EA7" s="24">
        <v>5.18</v>
      </c>
      <c r="EB7" s="24">
        <v>6.01</v>
      </c>
      <c r="EC7" s="24">
        <v>6.84</v>
      </c>
      <c r="ED7" s="24">
        <v>7.62</v>
      </c>
      <c r="EE7" s="24">
        <v>0.25</v>
      </c>
      <c r="EF7" s="24">
        <v>0.21</v>
      </c>
      <c r="EG7" s="24">
        <v>0.12</v>
      </c>
      <c r="EH7" s="24">
        <v>0.26</v>
      </c>
      <c r="EI7" s="24">
        <v>0.12</v>
      </c>
      <c r="EJ7" s="24">
        <v>0.25</v>
      </c>
      <c r="EK7" s="24">
        <v>0.21</v>
      </c>
      <c r="EL7" s="24">
        <v>0.33</v>
      </c>
      <c r="EM7" s="24">
        <v>0.22</v>
      </c>
      <c r="EN7" s="24">
        <v>0.23</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