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N:\○経営企画係\31_経営比較分析表\R4決算\下水道\提出\"/>
    </mc:Choice>
  </mc:AlternateContent>
  <xr:revisionPtr revIDLastSave="0" documentId="13_ncr:1_{FE5FB18A-C050-46B7-8E4A-A59CB2ACE7BD}" xr6:coauthVersionLast="47" xr6:coauthVersionMax="47" xr10:uidLastSave="{00000000-0000-0000-0000-000000000000}"/>
  <workbookProtection workbookAlgorithmName="SHA-512" workbookHashValue="6atOzDU3L9sxE8g2BWsZb5M0O/snbMFLUgOrKh1FsPt6rY7xal8hRtXEnicB+a2iwp2quLdpW2cVtpyFF8DHNw==" workbookSaltValue="OtO4/hxpfgXirSCMSMztUQ=="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S6" i="5"/>
  <c r="R6" i="5"/>
  <c r="Q6" i="5"/>
  <c r="W10" i="4" s="1"/>
  <c r="P6" i="5"/>
  <c r="P10" i="4" s="1"/>
  <c r="O6" i="5"/>
  <c r="N6" i="5"/>
  <c r="M6" i="5"/>
  <c r="L6" i="5"/>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H85" i="4"/>
  <c r="E85" i="4"/>
  <c r="AT10" i="4"/>
  <c r="AD10" i="4"/>
  <c r="I10" i="4"/>
  <c r="B10" i="4"/>
  <c r="BB8" i="4"/>
  <c r="AT8" i="4"/>
  <c r="AL8" i="4"/>
  <c r="AD8" i="4"/>
  <c r="W8" i="4"/>
  <c r="P8" i="4"/>
</calcChain>
</file>

<file path=xl/sharedStrings.xml><?xml version="1.0" encoding="utf-8"?>
<sst xmlns="http://schemas.openxmlformats.org/spreadsheetml/2006/main" count="236" uniqueCount="118">
  <si>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</si>
  <si>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</si>
  <si>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</si>
  <si>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</si>
  <si>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</si>
  <si>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</si>
  <si>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</si>
  <si>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</si>
  <si>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</si>
  <si>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</si>
  <si>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</si>
  <si>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</si>
  <si>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</si>
  <si>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</si>
  <si>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</si>
  <si>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</si>
  <si>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</si>
  <si>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</si>
  <si>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</si>
  <si>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</si>
  <si>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</si>
  <si>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</si>
  <si>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</si>
  <si>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</si>
  <si>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</si>
  <si>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</si>
  <si>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</si>
  <si>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</si>
  <si>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</si>
  <si>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</si>
  <si>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</si>
  <si>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</si>
  <si>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</si>
  <si>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</si>
  <si>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</si>
  <si>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</si>
  <si>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</si>
  <si>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</si>
  <si>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</si>
  <si>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</si>
  <si>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</si>
  <si>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</si>
  <si>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</si>
  <si>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</si>
  <si>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</si>
  <si>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</si>
  <si>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</si>
  <si>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</si>
  <si>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</si>
  <si>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</si>
  <si>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</si>
  <si>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</si>
  <si>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</si>
  <si>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</si>
  <si>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</si>
  <si>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</si>
  <si>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</si>
  <si>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</si>
  <si>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</si>
  <si>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</si>
  <si>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</si>
  <si>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</si>
  <si>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</si>
  <si>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</si>
  <si>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</si>
  <si>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</si>
  <si>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</si>
  <si>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</si>
  <si>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</si>
  <si>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</si>
  <si>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</si>
  <si>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</si>
  <si>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</si>
  <si>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</si>
  <si>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</si>
  <si>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</si>
  <si>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</si>
  <si>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</si>
  <si>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</si>
  <si>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</si>
  <si>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</si>
  <si>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</si>
  <si>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</si>
  <si>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</si>
  <si>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</si>
  <si>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</si>
  <si>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</si>
  <si>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</si>
  <si>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</si>
  <si>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</si>
  <si>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</si>
  <si>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</si>
  <si>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</si>
  <si>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</si>
  <si>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</si>
  <si>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</si>
  <si>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天童市</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</si>
  <si>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</si>
  <si>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</si>
  <si>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</si>
  <si>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</si>
  <si>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</si>
  <si>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</si>
  <si>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</si>
  <si>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</si>
  <si>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</si>
  <si>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</si>
  <si>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</si>
  <si>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</si>
  <si>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</si>
  <si>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</si>
  <si>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</si>
  <si>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</si>
  <si>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</si>
  <si>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</si>
  <si>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本市ではH24から地方公営企業法を適用したため、有形固定資産減価償却率（①）のみから老朽化の度合いを分析することは難しい。また、特定環境保全公共下水道事業はH4より事業開始であり、法定耐用年数を経過した資産がないため、管渠老朽化率（②）は算定されていない。
　更新した管渠延長の割有を表す管渠改善率（③）で示す通り、現在は劣化の著しい管渠が発覚した場合のみ対応を行っている。</t>
    <rPh sb="1" eb="3">
      <t>ホンシ</t>
    </rPh>
    <rPh sb="10" eb="12">
      <t>チホウ</t>
    </rPh>
    <rPh sb="12" eb="14">
      <t>コウエイ</t>
    </rPh>
    <rPh sb="14" eb="16">
      <t>キギョウ</t>
    </rPh>
    <rPh sb="16" eb="17">
      <t>ホウ</t>
    </rPh>
    <rPh sb="18" eb="20">
      <t>テキヨウ</t>
    </rPh>
    <rPh sb="25" eb="27">
      <t>ユウケイ</t>
    </rPh>
    <rPh sb="27" eb="29">
      <t>コテイ</t>
    </rPh>
    <rPh sb="29" eb="31">
      <t>シサン</t>
    </rPh>
    <rPh sb="31" eb="33">
      <t>ゲンカ</t>
    </rPh>
    <rPh sb="33" eb="35">
      <t>ショウキャク</t>
    </rPh>
    <rPh sb="35" eb="36">
      <t>リツ</t>
    </rPh>
    <rPh sb="43" eb="46">
      <t>ロウキュウカ</t>
    </rPh>
    <rPh sb="47" eb="49">
      <t>ドア</t>
    </rPh>
    <rPh sb="51" eb="53">
      <t>ブンセキ</t>
    </rPh>
    <rPh sb="58" eb="59">
      <t>ムズカ</t>
    </rPh>
    <rPh sb="65" eb="67">
      <t>トクテイ</t>
    </rPh>
    <rPh sb="67" eb="69">
      <t>カンキョウ</t>
    </rPh>
    <rPh sb="69" eb="71">
      <t>ホゼン</t>
    </rPh>
    <rPh sb="71" eb="73">
      <t>コウキョウ</t>
    </rPh>
    <rPh sb="73" eb="76">
      <t>ゲスイドウ</t>
    </rPh>
    <rPh sb="76" eb="78">
      <t>ジギョウ</t>
    </rPh>
    <rPh sb="83" eb="85">
      <t>ジギョウ</t>
    </rPh>
    <rPh sb="85" eb="87">
      <t>カイシ</t>
    </rPh>
    <rPh sb="91" eb="93">
      <t>ホウテイ</t>
    </rPh>
    <rPh sb="93" eb="95">
      <t>タイヨウ</t>
    </rPh>
    <rPh sb="95" eb="97">
      <t>ネンスウ</t>
    </rPh>
    <rPh sb="98" eb="100">
      <t>ケイカ</t>
    </rPh>
    <rPh sb="102" eb="104">
      <t>シサン</t>
    </rPh>
    <rPh sb="110" eb="112">
      <t>カンキョ</t>
    </rPh>
    <rPh sb="112" eb="115">
      <t>ロウキュウカ</t>
    </rPh>
    <rPh sb="115" eb="116">
      <t>リツ</t>
    </rPh>
    <rPh sb="120" eb="122">
      <t>サンテイ</t>
    </rPh>
    <rPh sb="131" eb="133">
      <t>コウシン</t>
    </rPh>
    <rPh sb="135" eb="137">
      <t>カンキョ</t>
    </rPh>
    <rPh sb="137" eb="139">
      <t>エンチョウ</t>
    </rPh>
    <rPh sb="140" eb="141">
      <t>ワリ</t>
    </rPh>
    <rPh sb="141" eb="142">
      <t>アリ</t>
    </rPh>
    <rPh sb="143" eb="144">
      <t>アラワ</t>
    </rPh>
    <rPh sb="145" eb="147">
      <t>カンキョ</t>
    </rPh>
    <rPh sb="147" eb="149">
      <t>カイゼン</t>
    </rPh>
    <rPh sb="149" eb="150">
      <t>リツ</t>
    </rPh>
    <rPh sb="154" eb="155">
      <t>シメ</t>
    </rPh>
    <rPh sb="156" eb="157">
      <t>トオ</t>
    </rPh>
    <rPh sb="159" eb="161">
      <t>ゲンザイ</t>
    </rPh>
    <rPh sb="162" eb="164">
      <t>レッカ</t>
    </rPh>
    <rPh sb="165" eb="166">
      <t>イチジル</t>
    </rPh>
    <rPh sb="168" eb="170">
      <t>カンキョ</t>
    </rPh>
    <rPh sb="171" eb="173">
      <t>ハッカク</t>
    </rPh>
    <rPh sb="175" eb="177">
      <t>バアイ</t>
    </rPh>
    <rPh sb="179" eb="181">
      <t>タイオウ</t>
    </rPh>
    <rPh sb="182" eb="183">
      <t>オコナ</t>
    </rPh>
    <phoneticPr fontId="4"/>
  </si>
  <si>
    <t>　本市特定環境保全公共下水道事業ではH4に供用開始したため、管渠の法定耐用年数である50年を経過した資産は現在のところ存在しない。また新規布設もほぼ完了しているため直近では大きぼな投資は発生しない見込みであり、老朽化の度合いに注視しつつ維持管理を行う。
　しかし安定した財源を確保し持続可能な下水道事業を経営するためにも、水洗化率の向上等による収入の増加が必要である。</t>
    <rPh sb="1" eb="3">
      <t>ホンシ</t>
    </rPh>
    <rPh sb="3" eb="5">
      <t>トクテイ</t>
    </rPh>
    <rPh sb="5" eb="7">
      <t>カンキョウ</t>
    </rPh>
    <rPh sb="7" eb="9">
      <t>ホゼン</t>
    </rPh>
    <rPh sb="9" eb="11">
      <t>コウキョウ</t>
    </rPh>
    <rPh sb="11" eb="14">
      <t>ゲスイドウ</t>
    </rPh>
    <rPh sb="14" eb="16">
      <t>ジギョウ</t>
    </rPh>
    <rPh sb="21" eb="23">
      <t>キョウヨウ</t>
    </rPh>
    <rPh sb="23" eb="25">
      <t>カイシ</t>
    </rPh>
    <rPh sb="30" eb="32">
      <t>カンキョ</t>
    </rPh>
    <rPh sb="33" eb="35">
      <t>ホウテイ</t>
    </rPh>
    <rPh sb="35" eb="37">
      <t>タイヨウ</t>
    </rPh>
    <rPh sb="37" eb="39">
      <t>ネンスウ</t>
    </rPh>
    <rPh sb="44" eb="45">
      <t>ネン</t>
    </rPh>
    <rPh sb="46" eb="48">
      <t>ケイカ</t>
    </rPh>
    <rPh sb="50" eb="52">
      <t>シサン</t>
    </rPh>
    <rPh sb="53" eb="55">
      <t>ゲンザイ</t>
    </rPh>
    <rPh sb="59" eb="61">
      <t>ソンザイ</t>
    </rPh>
    <rPh sb="67" eb="69">
      <t>シンキ</t>
    </rPh>
    <rPh sb="69" eb="71">
      <t>フセツ</t>
    </rPh>
    <rPh sb="74" eb="76">
      <t>カンリョウ</t>
    </rPh>
    <rPh sb="82" eb="84">
      <t>チョッキン</t>
    </rPh>
    <rPh sb="86" eb="87">
      <t>オオ</t>
    </rPh>
    <rPh sb="90" eb="92">
      <t>トウシ</t>
    </rPh>
    <rPh sb="93" eb="95">
      <t>ハッセイ</t>
    </rPh>
    <rPh sb="98" eb="100">
      <t>ミコ</t>
    </rPh>
    <rPh sb="105" eb="108">
      <t>ロウキュウカ</t>
    </rPh>
    <rPh sb="109" eb="111">
      <t>ドア</t>
    </rPh>
    <rPh sb="113" eb="115">
      <t>チュウシ</t>
    </rPh>
    <rPh sb="118" eb="120">
      <t>イジ</t>
    </rPh>
    <rPh sb="120" eb="122">
      <t>カンリ</t>
    </rPh>
    <rPh sb="123" eb="124">
      <t>オコナ</t>
    </rPh>
    <rPh sb="131" eb="133">
      <t>アンテイ</t>
    </rPh>
    <rPh sb="135" eb="137">
      <t>ザイゲン</t>
    </rPh>
    <rPh sb="138" eb="140">
      <t>カクホ</t>
    </rPh>
    <rPh sb="141" eb="143">
      <t>ジゾク</t>
    </rPh>
    <rPh sb="143" eb="145">
      <t>カノウ</t>
    </rPh>
    <rPh sb="146" eb="149">
      <t>ゲスイドウ</t>
    </rPh>
    <rPh sb="149" eb="151">
      <t>ジギョウ</t>
    </rPh>
    <rPh sb="152" eb="154">
      <t>ケイエイ</t>
    </rPh>
    <rPh sb="161" eb="164">
      <t>スイセンカ</t>
    </rPh>
    <rPh sb="164" eb="165">
      <t>リツ</t>
    </rPh>
    <rPh sb="166" eb="168">
      <t>コウジョウ</t>
    </rPh>
    <rPh sb="168" eb="169">
      <t>トウ</t>
    </rPh>
    <rPh sb="172" eb="174">
      <t>シュウニュウ</t>
    </rPh>
    <rPh sb="175" eb="177">
      <t>ゾウカ</t>
    </rPh>
    <rPh sb="178" eb="180">
      <t>ヒツヨウ</t>
    </rPh>
    <phoneticPr fontId="4"/>
  </si>
  <si>
    <t>　本市では費用をどの程度収益で賄えているかを表す経常収支比率（①）及び経費回収率（⑤）においては、近年では100％を超えた安定した経営を行っている。
　汚水処理原価（⑥）についても民間委託の推進等の取り組みにより抑制してきた。また、水洗化率の向上により料金収入が増加したことと利率の高い起債の償還がピークを過ぎたことにより使用料で汚水処理経費を賄える状況となってきている。今後も引き続き費用削減の取り組みが必要である。
　流動比率（③）において、H26より驚嘆に低い数値であるが、これは会計制度の改正により、建設改良等に充てられた企業債の一部が流動負債に含まれることとなったためであり、その償還の原資は使用料収入や一般会計負担金で得ることを予定している。R4はR3に引き続き安定した使用料収入を得られている。
　使用料収入に対する企業債残高の割合を表す企業債残高対事業規模比率（④）においては、類似団体と比較した下回る水準まで低下してきた。R3と比較し回復傾向にあるが、引き続き償還の財源確保に注力すべきである。
　以上の状況から、経営改善のためには類似団体に比べても低い水洗化率（⑧）を向上させ、料金収入を増加させる必要がある。引き続き水洗化率100％を目標として今後も普及促進に取り組み、また使用料の定期的な見直しも考える必要がある。</t>
    <rPh sb="1" eb="3">
      <t>ホンシ</t>
    </rPh>
    <rPh sb="5" eb="7">
      <t>ヒヨウ</t>
    </rPh>
    <rPh sb="10" eb="12">
      <t>テイド</t>
    </rPh>
    <rPh sb="12" eb="14">
      <t>シュウエキ</t>
    </rPh>
    <rPh sb="15" eb="16">
      <t>マカナ</t>
    </rPh>
    <rPh sb="22" eb="23">
      <t>アラワ</t>
    </rPh>
    <rPh sb="24" eb="26">
      <t>ケイジョウ</t>
    </rPh>
    <rPh sb="26" eb="28">
      <t>シュウシ</t>
    </rPh>
    <rPh sb="28" eb="30">
      <t>ヒリツ</t>
    </rPh>
    <rPh sb="33" eb="34">
      <t>オヨ</t>
    </rPh>
    <rPh sb="35" eb="37">
      <t>ケイヒ</t>
    </rPh>
    <rPh sb="37" eb="39">
      <t>カイシュウ</t>
    </rPh>
    <rPh sb="39" eb="40">
      <t>リツ</t>
    </rPh>
    <rPh sb="49" eb="51">
      <t>キンネン</t>
    </rPh>
    <rPh sb="58" eb="59">
      <t>コ</t>
    </rPh>
    <rPh sb="61" eb="63">
      <t>アンテイ</t>
    </rPh>
    <rPh sb="65" eb="67">
      <t>ケイエイ</t>
    </rPh>
    <rPh sb="68" eb="69">
      <t>オコナ</t>
    </rPh>
    <rPh sb="76" eb="78">
      <t>オスイ</t>
    </rPh>
    <rPh sb="78" eb="80">
      <t>ショリ</t>
    </rPh>
    <rPh sb="80" eb="82">
      <t>ゲンカ</t>
    </rPh>
    <rPh sb="90" eb="92">
      <t>ミンカン</t>
    </rPh>
    <rPh sb="92" eb="94">
      <t>イタク</t>
    </rPh>
    <rPh sb="95" eb="97">
      <t>スイシン</t>
    </rPh>
    <rPh sb="97" eb="98">
      <t>トウ</t>
    </rPh>
    <rPh sb="99" eb="100">
      <t>ト</t>
    </rPh>
    <rPh sb="101" eb="102">
      <t>ク</t>
    </rPh>
    <rPh sb="106" eb="108">
      <t>ヨクセイ</t>
    </rPh>
    <rPh sb="116" eb="119">
      <t>スイセンカ</t>
    </rPh>
    <rPh sb="119" eb="120">
      <t>リツ</t>
    </rPh>
    <rPh sb="121" eb="123">
      <t>コウジョウ</t>
    </rPh>
    <rPh sb="126" eb="128">
      <t>リョウキン</t>
    </rPh>
    <rPh sb="128" eb="130">
      <t>シュウニュウ</t>
    </rPh>
    <rPh sb="131" eb="133">
      <t>ゾウカ</t>
    </rPh>
    <rPh sb="138" eb="140">
      <t>リリツ</t>
    </rPh>
    <rPh sb="141" eb="142">
      <t>タカ</t>
    </rPh>
    <rPh sb="143" eb="145">
      <t>キサイ</t>
    </rPh>
    <rPh sb="146" eb="148">
      <t>ショウカン</t>
    </rPh>
    <rPh sb="153" eb="154">
      <t>ス</t>
    </rPh>
    <rPh sb="161" eb="164">
      <t>シヨウリョウ</t>
    </rPh>
    <rPh sb="165" eb="167">
      <t>オスイ</t>
    </rPh>
    <rPh sb="167" eb="169">
      <t>ショリ</t>
    </rPh>
    <rPh sb="169" eb="171">
      <t>ケイヒ</t>
    </rPh>
    <rPh sb="172" eb="173">
      <t>マカナ</t>
    </rPh>
    <rPh sb="175" eb="177">
      <t>ジョウキョウ</t>
    </rPh>
    <rPh sb="186" eb="188">
      <t>コンゴ</t>
    </rPh>
    <rPh sb="189" eb="190">
      <t>ヒ</t>
    </rPh>
    <rPh sb="191" eb="192">
      <t>ツヅ</t>
    </rPh>
    <rPh sb="193" eb="195">
      <t>ヒヨウ</t>
    </rPh>
    <rPh sb="195" eb="197">
      <t>サクゲン</t>
    </rPh>
    <rPh sb="198" eb="199">
      <t>ト</t>
    </rPh>
    <rPh sb="200" eb="201">
      <t>ク</t>
    </rPh>
    <rPh sb="203" eb="205">
      <t>ヒツヨウ</t>
    </rPh>
    <rPh sb="211" eb="213">
      <t>リュウドウ</t>
    </rPh>
    <rPh sb="213" eb="215">
      <t>ヒリツ</t>
    </rPh>
    <rPh sb="228" eb="230">
      <t>キョウタン</t>
    </rPh>
    <rPh sb="231" eb="232">
      <t>ヒク</t>
    </rPh>
    <rPh sb="233" eb="235">
      <t>スウチ</t>
    </rPh>
    <rPh sb="243" eb="245">
      <t>カイケイ</t>
    </rPh>
    <rPh sb="245" eb="247">
      <t>セイド</t>
    </rPh>
    <rPh sb="248" eb="250">
      <t>カイセイ</t>
    </rPh>
    <rPh sb="254" eb="256">
      <t>ケンセツ</t>
    </rPh>
    <rPh sb="256" eb="258">
      <t>カイリョウ</t>
    </rPh>
    <rPh sb="258" eb="259">
      <t>トウ</t>
    </rPh>
    <rPh sb="260" eb="261">
      <t>ア</t>
    </rPh>
    <rPh sb="265" eb="267">
      <t>キギョウ</t>
    </rPh>
    <rPh sb="267" eb="268">
      <t>サイ</t>
    </rPh>
    <rPh sb="269" eb="271">
      <t>イチブ</t>
    </rPh>
    <rPh sb="272" eb="274">
      <t>リュウドウ</t>
    </rPh>
    <rPh sb="274" eb="276">
      <t>フサイ</t>
    </rPh>
    <rPh sb="277" eb="278">
      <t>フク</t>
    </rPh>
    <rPh sb="295" eb="297">
      <t>ショウカン</t>
    </rPh>
    <rPh sb="298" eb="300">
      <t>ゲンシ</t>
    </rPh>
    <rPh sb="301" eb="304">
      <t>シヨウリョウ</t>
    </rPh>
    <rPh sb="304" eb="306">
      <t>シュウニュウ</t>
    </rPh>
    <rPh sb="307" eb="309">
      <t>イッパン</t>
    </rPh>
    <rPh sb="309" eb="311">
      <t>カイケイ</t>
    </rPh>
    <rPh sb="311" eb="314">
      <t>フタンキン</t>
    </rPh>
    <rPh sb="315" eb="316">
      <t>エ</t>
    </rPh>
    <rPh sb="320" eb="322">
      <t>ヨテイ</t>
    </rPh>
    <rPh sb="333" eb="334">
      <t>ヒ</t>
    </rPh>
    <rPh sb="335" eb="336">
      <t>ツヅ</t>
    </rPh>
    <rPh sb="337" eb="339">
      <t>アンテイ</t>
    </rPh>
    <rPh sb="341" eb="344">
      <t>シヨウリョウ</t>
    </rPh>
    <rPh sb="344" eb="346">
      <t>シュウニュウ</t>
    </rPh>
    <rPh sb="347" eb="348">
      <t>エ</t>
    </rPh>
    <rPh sb="356" eb="359">
      <t>シヨウリョウ</t>
    </rPh>
    <rPh sb="359" eb="361">
      <t>シュウニュウ</t>
    </rPh>
    <rPh sb="362" eb="363">
      <t>タイ</t>
    </rPh>
    <rPh sb="365" eb="367">
      <t>キギョウ</t>
    </rPh>
    <rPh sb="367" eb="368">
      <t>サイ</t>
    </rPh>
    <rPh sb="368" eb="370">
      <t>ザンダカ</t>
    </rPh>
    <rPh sb="371" eb="373">
      <t>ワリアイ</t>
    </rPh>
    <rPh sb="374" eb="375">
      <t>アラワ</t>
    </rPh>
    <rPh sb="376" eb="378">
      <t>キギョウ</t>
    </rPh>
    <rPh sb="378" eb="379">
      <t>サイ</t>
    </rPh>
    <rPh sb="379" eb="381">
      <t>ザンダカ</t>
    </rPh>
    <rPh sb="381" eb="382">
      <t>タイ</t>
    </rPh>
    <rPh sb="382" eb="384">
      <t>ジギョウ</t>
    </rPh>
    <rPh sb="384" eb="386">
      <t>キボ</t>
    </rPh>
    <rPh sb="386" eb="388">
      <t>ヒリツ</t>
    </rPh>
    <rPh sb="397" eb="399">
      <t>ルイジ</t>
    </rPh>
    <rPh sb="399" eb="401">
      <t>ダンタイ</t>
    </rPh>
    <rPh sb="402" eb="404">
      <t>ヒカク</t>
    </rPh>
    <rPh sb="406" eb="408">
      <t>シタマワ</t>
    </rPh>
    <rPh sb="409" eb="411">
      <t>スイジュン</t>
    </rPh>
    <rPh sb="413" eb="415">
      <t>テイカ</t>
    </rPh>
    <rPh sb="423" eb="425">
      <t>ヒカク</t>
    </rPh>
    <rPh sb="426" eb="428">
      <t>カイフク</t>
    </rPh>
    <rPh sb="428" eb="430">
      <t>ケイコウ</t>
    </rPh>
    <rPh sb="435" eb="436">
      <t>ヒ</t>
    </rPh>
    <rPh sb="437" eb="438">
      <t>ツヅ</t>
    </rPh>
    <rPh sb="439" eb="441">
      <t>ショウカン</t>
    </rPh>
    <rPh sb="442" eb="444">
      <t>ザイゲン</t>
    </rPh>
    <rPh sb="444" eb="446">
      <t>カクホ</t>
    </rPh>
    <rPh sb="447" eb="449">
      <t>チュウリョク</t>
    </rPh>
    <rPh sb="458" eb="460">
      <t>イジョウ</t>
    </rPh>
    <rPh sb="461" eb="463">
      <t>ジョウキョウ</t>
    </rPh>
    <rPh sb="466" eb="468">
      <t>ケイエイ</t>
    </rPh>
    <rPh sb="468" eb="470">
      <t>カイゼン</t>
    </rPh>
    <rPh sb="475" eb="477">
      <t>ルイジ</t>
    </rPh>
    <rPh sb="477" eb="479">
      <t>ダンタイ</t>
    </rPh>
    <rPh sb="480" eb="481">
      <t>クラ</t>
    </rPh>
    <rPh sb="484" eb="485">
      <t>ヒク</t>
    </rPh>
    <rPh sb="486" eb="489">
      <t>スイセンカ</t>
    </rPh>
    <rPh sb="489" eb="490">
      <t>リツ</t>
    </rPh>
    <rPh sb="494" eb="496">
      <t>コウジョウ</t>
    </rPh>
    <rPh sb="499" eb="501">
      <t>リョウキン</t>
    </rPh>
    <rPh sb="501" eb="503">
      <t>シュウニュウ</t>
    </rPh>
    <rPh sb="504" eb="506">
      <t>ゾウカ</t>
    </rPh>
    <rPh sb="509" eb="511">
      <t>ヒツヨウ</t>
    </rPh>
    <rPh sb="515" eb="516">
      <t>ヒ</t>
    </rPh>
    <rPh sb="517" eb="518">
      <t>ツヅ</t>
    </rPh>
    <rPh sb="519" eb="522">
      <t>スイセンカ</t>
    </rPh>
    <rPh sb="522" eb="523">
      <t>リツ</t>
    </rPh>
    <rPh sb="528" eb="530">
      <t>モクヒョウ</t>
    </rPh>
    <rPh sb="533" eb="535">
      <t>コンゴ</t>
    </rPh>
    <rPh sb="536" eb="538">
      <t>フキュウ</t>
    </rPh>
    <rPh sb="538" eb="540">
      <t>ソクシン</t>
    </rPh>
    <rPh sb="541" eb="542">
      <t>ト</t>
    </rPh>
    <rPh sb="543" eb="544">
      <t>ク</t>
    </rPh>
    <rPh sb="548" eb="551">
      <t>シヨウリョウ</t>
    </rPh>
    <rPh sb="552" eb="555">
      <t>テイキテキ</t>
    </rPh>
    <rPh sb="556" eb="558">
      <t>ミナオ</t>
    </rPh>
    <rPh sb="560" eb="561">
      <t>カンガ</t>
    </rPh>
    <rPh sb="563" eb="56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</si>
</sst>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175-445F-AF49-0C2E1CC11CA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0.22</c:v>
                </c:pt>
              </c:numCache>
            </c:numRef>
          </c:val>
          <c:smooth val="0"/>
          <c:extLst>
            <c:ext xmlns:c16="http://schemas.microsoft.com/office/drawing/2014/chart" uri="{C3380CC4-5D6E-409C-BE32-E72D297353CC}">
              <c16:uniqueId val="{00000001-7175-445F-AF49-0C2E1CC11CA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D68-4DFB-80E8-DC4CFC5C0F8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45.3</c:v>
                </c:pt>
              </c:numCache>
            </c:numRef>
          </c:val>
          <c:smooth val="0"/>
          <c:extLst>
            <c:ext xmlns:c16="http://schemas.microsoft.com/office/drawing/2014/chart" uri="{C3380CC4-5D6E-409C-BE32-E72D297353CC}">
              <c16:uniqueId val="{00000001-ED68-4DFB-80E8-DC4CFC5C0F8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79.72</c:v>
                </c:pt>
                <c:pt idx="1">
                  <c:v>82.27</c:v>
                </c:pt>
                <c:pt idx="2">
                  <c:v>81.22</c:v>
                </c:pt>
                <c:pt idx="3">
                  <c:v>83.54</c:v>
                </c:pt>
                <c:pt idx="4">
                  <c:v>85.28</c:v>
                </c:pt>
              </c:numCache>
            </c:numRef>
          </c:val>
          <c:extLst>
            <c:ext xmlns:c16="http://schemas.microsoft.com/office/drawing/2014/chart" uri="{C3380CC4-5D6E-409C-BE32-E72D297353CC}">
              <c16:uniqueId val="{00000000-A079-4733-B845-DC2BC34C31E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88.37</c:v>
                </c:pt>
              </c:numCache>
            </c:numRef>
          </c:val>
          <c:smooth val="0"/>
          <c:extLst>
            <c:ext xmlns:c16="http://schemas.microsoft.com/office/drawing/2014/chart" uri="{C3380CC4-5D6E-409C-BE32-E72D297353CC}">
              <c16:uniqueId val="{00000001-A079-4733-B845-DC2BC34C31E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101.72</c:v>
                </c:pt>
                <c:pt idx="1">
                  <c:v>109.59</c:v>
                </c:pt>
                <c:pt idx="2">
                  <c:v>137.33000000000001</c:v>
                </c:pt>
                <c:pt idx="3">
                  <c:v>117.92</c:v>
                </c:pt>
                <c:pt idx="4">
                  <c:v>111.61</c:v>
                </c:pt>
              </c:numCache>
            </c:numRef>
          </c:val>
          <c:extLst>
            <c:ext xmlns:c16="http://schemas.microsoft.com/office/drawing/2014/chart" uri="{C3380CC4-5D6E-409C-BE32-E72D297353CC}">
              <c16:uniqueId val="{00000000-9EF9-4E5E-9677-97014483FD1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101.72</c:v>
                </c:pt>
                <c:pt idx="1">
                  <c:v>102.73</c:v>
                </c:pt>
                <c:pt idx="2">
                  <c:v>105.78</c:v>
                </c:pt>
                <c:pt idx="3">
                  <c:v>106.09</c:v>
                </c:pt>
                <c:pt idx="4">
                  <c:v>101.98</c:v>
                </c:pt>
              </c:numCache>
            </c:numRef>
          </c:val>
          <c:smooth val="0"/>
          <c:extLst>
            <c:ext xmlns:c16="http://schemas.microsoft.com/office/drawing/2014/chart" uri="{C3380CC4-5D6E-409C-BE32-E72D297353CC}">
              <c16:uniqueId val="{00000001-9EF9-4E5E-9677-97014483FD1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17.93</c:v>
                </c:pt>
                <c:pt idx="1">
                  <c:v>20.82</c:v>
                </c:pt>
                <c:pt idx="2">
                  <c:v>23.88</c:v>
                </c:pt>
                <c:pt idx="3">
                  <c:v>26.79</c:v>
                </c:pt>
                <c:pt idx="4">
                  <c:v>29.78</c:v>
                </c:pt>
              </c:numCache>
            </c:numRef>
          </c:val>
          <c:extLst>
            <c:ext xmlns:c16="http://schemas.microsoft.com/office/drawing/2014/chart" uri="{C3380CC4-5D6E-409C-BE32-E72D297353CC}">
              <c16:uniqueId val="{00000000-E56F-44D8-94F7-02E547C6F73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24.68</c:v>
                </c:pt>
                <c:pt idx="2">
                  <c:v>21.36</c:v>
                </c:pt>
                <c:pt idx="3">
                  <c:v>22.79</c:v>
                </c:pt>
                <c:pt idx="4">
                  <c:v>32.57</c:v>
                </c:pt>
              </c:numCache>
            </c:numRef>
          </c:val>
          <c:smooth val="0"/>
          <c:extLst>
            <c:ext xmlns:c16="http://schemas.microsoft.com/office/drawing/2014/chart" uri="{C3380CC4-5D6E-409C-BE32-E72D297353CC}">
              <c16:uniqueId val="{00000001-E56F-44D8-94F7-02E547C6F73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1F3-4B50-89F1-57516ADFBC5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8.6199999999999992</c:v>
                </c:pt>
                <c:pt idx="2">
                  <c:v>0.01</c:v>
                </c:pt>
                <c:pt idx="3">
                  <c:v>0.01</c:v>
                </c:pt>
                <c:pt idx="4">
                  <c:v>0.04</c:v>
                </c:pt>
              </c:numCache>
            </c:numRef>
          </c:val>
          <c:smooth val="0"/>
          <c:extLst>
            <c:ext xmlns:c16="http://schemas.microsoft.com/office/drawing/2014/chart" uri="{C3380CC4-5D6E-409C-BE32-E72D297353CC}">
              <c16:uniqueId val="{00000001-C1F3-4B50-89F1-57516ADFBC5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30A-4876-A370-936A58221A6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112.88</c:v>
                </c:pt>
                <c:pt idx="1">
                  <c:v>94.97</c:v>
                </c:pt>
                <c:pt idx="2">
                  <c:v>63.96</c:v>
                </c:pt>
                <c:pt idx="3">
                  <c:v>69.42</c:v>
                </c:pt>
                <c:pt idx="4">
                  <c:v>52.27</c:v>
                </c:pt>
              </c:numCache>
            </c:numRef>
          </c:val>
          <c:smooth val="0"/>
          <c:extLst>
            <c:ext xmlns:c16="http://schemas.microsoft.com/office/drawing/2014/chart" uri="{C3380CC4-5D6E-409C-BE32-E72D297353CC}">
              <c16:uniqueId val="{00000001-830A-4876-A370-936A58221A6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3.05</c:v>
                </c:pt>
                <c:pt idx="1">
                  <c:v>1.31</c:v>
                </c:pt>
                <c:pt idx="2">
                  <c:v>97.84</c:v>
                </c:pt>
                <c:pt idx="3">
                  <c:v>103.31</c:v>
                </c:pt>
                <c:pt idx="4">
                  <c:v>111.98</c:v>
                </c:pt>
              </c:numCache>
            </c:numRef>
          </c:val>
          <c:extLst>
            <c:ext xmlns:c16="http://schemas.microsoft.com/office/drawing/2014/chart" uri="{C3380CC4-5D6E-409C-BE32-E72D297353CC}">
              <c16:uniqueId val="{00000000-04EC-4B8E-9FD8-AD26BA35B9B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49.18</c:v>
                </c:pt>
                <c:pt idx="1">
                  <c:v>47.72</c:v>
                </c:pt>
                <c:pt idx="2">
                  <c:v>44.24</c:v>
                </c:pt>
                <c:pt idx="3">
                  <c:v>43.07</c:v>
                </c:pt>
                <c:pt idx="4">
                  <c:v>41.51</c:v>
                </c:pt>
              </c:numCache>
            </c:numRef>
          </c:val>
          <c:smooth val="0"/>
          <c:extLst>
            <c:ext xmlns:c16="http://schemas.microsoft.com/office/drawing/2014/chart" uri="{C3380CC4-5D6E-409C-BE32-E72D297353CC}">
              <c16:uniqueId val="{00000001-04EC-4B8E-9FD8-AD26BA35B9B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1165.8399999999999</c:v>
                </c:pt>
                <c:pt idx="1">
                  <c:v>648.55999999999995</c:v>
                </c:pt>
                <c:pt idx="2">
                  <c:v>445.93</c:v>
                </c:pt>
                <c:pt idx="3">
                  <c:v>822.46</c:v>
                </c:pt>
                <c:pt idx="4">
                  <c:v>726.35</c:v>
                </c:pt>
              </c:numCache>
            </c:numRef>
          </c:val>
          <c:extLst>
            <c:ext xmlns:c16="http://schemas.microsoft.com/office/drawing/2014/chart" uri="{C3380CC4-5D6E-409C-BE32-E72D297353CC}">
              <c16:uniqueId val="{00000000-8092-4559-BAB3-ECB147D145C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1160.22</c:v>
                </c:pt>
              </c:numCache>
            </c:numRef>
          </c:val>
          <c:smooth val="0"/>
          <c:extLst>
            <c:ext xmlns:c16="http://schemas.microsoft.com/office/drawing/2014/chart" uri="{C3380CC4-5D6E-409C-BE32-E72D297353CC}">
              <c16:uniqueId val="{00000001-8092-4559-BAB3-ECB147D145C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125.24</c:v>
                </c:pt>
                <c:pt idx="2">
                  <c:v>231.75</c:v>
                </c:pt>
                <c:pt idx="3">
                  <c:v>140.62</c:v>
                </c:pt>
                <c:pt idx="4">
                  <c:v>116.61</c:v>
                </c:pt>
              </c:numCache>
            </c:numRef>
          </c:val>
          <c:extLst>
            <c:ext xmlns:c16="http://schemas.microsoft.com/office/drawing/2014/chart" uri="{C3380CC4-5D6E-409C-BE32-E72D297353CC}">
              <c16:uniqueId val="{00000000-DAC5-4188-B99F-37FDAE438E2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81.81</c:v>
                </c:pt>
              </c:numCache>
            </c:numRef>
          </c:val>
          <c:smooth val="0"/>
          <c:extLst>
            <c:ext xmlns:c16="http://schemas.microsoft.com/office/drawing/2014/chart" uri="{C3380CC4-5D6E-409C-BE32-E72D297353CC}">
              <c16:uniqueId val="{00000001-DAC5-4188-B99F-37FDAE438E2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158.52000000000001</c:v>
                </c:pt>
                <c:pt idx="1">
                  <c:v>201.31</c:v>
                </c:pt>
                <c:pt idx="2">
                  <c:v>125.38</c:v>
                </c:pt>
                <c:pt idx="3">
                  <c:v>112.95</c:v>
                </c:pt>
                <c:pt idx="4">
                  <c:v>136.13999999999999</c:v>
                </c:pt>
              </c:numCache>
            </c:numRef>
          </c:val>
          <c:extLst>
            <c:ext xmlns:c16="http://schemas.microsoft.com/office/drawing/2014/chart" uri="{C3380CC4-5D6E-409C-BE32-E72D297353CC}">
              <c16:uniqueId val="{00000000-B09C-4359-B0A3-093624E48D7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193.59</c:v>
                </c:pt>
              </c:numCache>
            </c:numRef>
          </c:val>
          <c:smooth val="0"/>
          <c:extLst>
            <c:ext xmlns:c16="http://schemas.microsoft.com/office/drawing/2014/chart" uri="{C3380CC4-5D6E-409C-BE32-E72D297353CC}">
              <c16:uniqueId val="{00000001-B09C-4359-B0A3-093624E48D7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O10"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天童市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D1</v>
      </c>
      <c r="X8" s="35"/>
      <c r="Y8" s="35"/>
      <c r="Z8" s="35"/>
      <c r="AA8" s="35"/>
      <c r="AB8" s="35"/>
      <c r="AC8" s="35"/>
      <c r="AD8" s="36" t="str">
        <f>データ!$M$6</f>
        <v>非設置</v>
      </c>
      <c r="AE8" s="36"/>
      <c r="AF8" s="36"/>
      <c r="AG8" s="36"/>
      <c r="AH8" s="36"/>
      <c r="AI8" s="36"/>
      <c r="AJ8" s="36"/>
      <c r="AK8" s="3"/>
      <c r="AL8" s="37">
        <f>データ!S6</f>
        <v>61052</v>
      </c>
      <c r="AM8" s="37"/>
      <c r="AN8" s="37"/>
      <c r="AO8" s="37"/>
      <c r="AP8" s="37"/>
      <c r="AQ8" s="37"/>
      <c r="AR8" s="37"/>
      <c r="AS8" s="37"/>
      <c r="AT8" s="38">
        <f>データ!T6</f>
        <v>113.02</v>
      </c>
      <c r="AU8" s="38"/>
      <c r="AV8" s="38"/>
      <c r="AW8" s="38"/>
      <c r="AX8" s="38"/>
      <c r="AY8" s="38"/>
      <c r="AZ8" s="38"/>
      <c r="BA8" s="38"/>
      <c r="BB8" s="38">
        <f>データ!U6</f>
        <v>540.19000000000005</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71.569999999999993</v>
      </c>
      <c r="J10" s="38"/>
      <c r="K10" s="38"/>
      <c r="L10" s="38"/>
      <c r="M10" s="38"/>
      <c r="N10" s="38"/>
      <c r="O10" s="38"/>
      <c r="P10" s="38">
        <f>データ!P6</f>
        <v>20.92</v>
      </c>
      <c r="Q10" s="38"/>
      <c r="R10" s="38"/>
      <c r="S10" s="38"/>
      <c r="T10" s="38"/>
      <c r="U10" s="38"/>
      <c r="V10" s="38"/>
      <c r="W10" s="38">
        <f>データ!Q6</f>
        <v>72.11</v>
      </c>
      <c r="X10" s="38"/>
      <c r="Y10" s="38"/>
      <c r="Z10" s="38"/>
      <c r="AA10" s="38"/>
      <c r="AB10" s="38"/>
      <c r="AC10" s="38"/>
      <c r="AD10" s="37">
        <f>データ!R6</f>
        <v>3300</v>
      </c>
      <c r="AE10" s="37"/>
      <c r="AF10" s="37"/>
      <c r="AG10" s="37"/>
      <c r="AH10" s="37"/>
      <c r="AI10" s="37"/>
      <c r="AJ10" s="37"/>
      <c r="AK10" s="2"/>
      <c r="AL10" s="37">
        <f>データ!V6</f>
        <v>12719</v>
      </c>
      <c r="AM10" s="37"/>
      <c r="AN10" s="37"/>
      <c r="AO10" s="37"/>
      <c r="AP10" s="37"/>
      <c r="AQ10" s="37"/>
      <c r="AR10" s="37"/>
      <c r="AS10" s="37"/>
      <c r="AT10" s="38">
        <f>データ!W6</f>
        <v>5.26</v>
      </c>
      <c r="AU10" s="38"/>
      <c r="AV10" s="38"/>
      <c r="AW10" s="38"/>
      <c r="AX10" s="38"/>
      <c r="AY10" s="38"/>
      <c r="AZ10" s="38"/>
      <c r="BA10" s="38"/>
      <c r="BB10" s="38">
        <f>データ!X6</f>
        <v>2418.06</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SLPUtjqXCcqfY514TEMWvPY3N5V0XNtncSoO4PwRMSnKiXMu2yTNObcJZcFzmNPeRkNjgM/iJEv95W/m1iOoIA==" saltValue="w0WSxEnKAOsIsrOM2DCiL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62103</v>
      </c>
      <c r="D6" s="19">
        <f t="shared" si="3"/>
        <v>46</v>
      </c>
      <c r="E6" s="19">
        <f t="shared" si="3"/>
        <v>17</v>
      </c>
      <c r="F6" s="19">
        <f t="shared" si="3"/>
        <v>4</v>
      </c>
      <c r="G6" s="19">
        <f t="shared" si="3"/>
        <v>0</v>
      </c>
      <c r="H6" s="19" t="str">
        <f t="shared" si="3"/>
        <v>山形県　天童市</v>
      </c>
      <c r="I6" s="19" t="str">
        <f t="shared" si="3"/>
        <v>法適用</v>
      </c>
      <c r="J6" s="19" t="str">
        <f t="shared" si="3"/>
        <v>下水道事業</v>
      </c>
      <c r="K6" s="19" t="str">
        <f t="shared" si="3"/>
        <v>特定環境保全公共下水道</v>
      </c>
      <c r="L6" s="19" t="str">
        <f t="shared" si="3"/>
        <v>D1</v>
      </c>
      <c r="M6" s="19" t="str">
        <f t="shared" si="3"/>
        <v>非設置</v>
      </c>
      <c r="N6" s="20" t="str">
        <f t="shared" si="3"/>
        <v>-</v>
      </c>
      <c r="O6" s="20">
        <f t="shared" si="3"/>
        <v>71.569999999999993</v>
      </c>
      <c r="P6" s="20">
        <f t="shared" si="3"/>
        <v>20.92</v>
      </c>
      <c r="Q6" s="20">
        <f t="shared" si="3"/>
        <v>72.11</v>
      </c>
      <c r="R6" s="20">
        <f t="shared" si="3"/>
        <v>3300</v>
      </c>
      <c r="S6" s="20">
        <f t="shared" si="3"/>
        <v>61052</v>
      </c>
      <c r="T6" s="20">
        <f t="shared" si="3"/>
        <v>113.02</v>
      </c>
      <c r="U6" s="20">
        <f t="shared" si="3"/>
        <v>540.19000000000005</v>
      </c>
      <c r="V6" s="20">
        <f t="shared" si="3"/>
        <v>12719</v>
      </c>
      <c r="W6" s="20">
        <f t="shared" si="3"/>
        <v>5.26</v>
      </c>
      <c r="X6" s="20">
        <f t="shared" si="3"/>
        <v>2418.06</v>
      </c>
      <c r="Y6" s="21">
        <f>IF(Y7="",NA(),Y7)</f>
        <v>101.72</v>
      </c>
      <c r="Z6" s="21">
        <f t="shared" ref="Z6:AH6" si="4">IF(Z7="",NA(),Z7)</f>
        <v>109.59</v>
      </c>
      <c r="AA6" s="21">
        <f t="shared" si="4"/>
        <v>137.33000000000001</v>
      </c>
      <c r="AB6" s="21">
        <f t="shared" si="4"/>
        <v>117.92</v>
      </c>
      <c r="AC6" s="21">
        <f t="shared" si="4"/>
        <v>111.61</v>
      </c>
      <c r="AD6" s="21">
        <f t="shared" si="4"/>
        <v>101.72</v>
      </c>
      <c r="AE6" s="21">
        <f t="shared" si="4"/>
        <v>102.73</v>
      </c>
      <c r="AF6" s="21">
        <f t="shared" si="4"/>
        <v>105.78</v>
      </c>
      <c r="AG6" s="21">
        <f t="shared" si="4"/>
        <v>106.09</v>
      </c>
      <c r="AH6" s="21">
        <f t="shared" si="4"/>
        <v>101.98</v>
      </c>
      <c r="AI6" s="20" t="str">
        <f>IF(AI7="","",IF(AI7="-","【-】","【"&amp;SUBSTITUTE(TEXT(AI7,"#,##0.00"),"-","△")&amp;"】"))</f>
        <v>【104.54】</v>
      </c>
      <c r="AJ6" s="20">
        <f>IF(AJ7="",NA(),AJ7)</f>
        <v>0</v>
      </c>
      <c r="AK6" s="20">
        <f t="shared" ref="AK6:AS6" si="5">IF(AK7="",NA(),AK7)</f>
        <v>0</v>
      </c>
      <c r="AL6" s="20">
        <f t="shared" si="5"/>
        <v>0</v>
      </c>
      <c r="AM6" s="20">
        <f t="shared" si="5"/>
        <v>0</v>
      </c>
      <c r="AN6" s="20">
        <f t="shared" si="5"/>
        <v>0</v>
      </c>
      <c r="AO6" s="21">
        <f t="shared" si="5"/>
        <v>112.88</v>
      </c>
      <c r="AP6" s="21">
        <f t="shared" si="5"/>
        <v>94.97</v>
      </c>
      <c r="AQ6" s="21">
        <f t="shared" si="5"/>
        <v>63.96</v>
      </c>
      <c r="AR6" s="21">
        <f t="shared" si="5"/>
        <v>69.42</v>
      </c>
      <c r="AS6" s="21">
        <f t="shared" si="5"/>
        <v>52.27</v>
      </c>
      <c r="AT6" s="20" t="str">
        <f>IF(AT7="","",IF(AT7="-","【-】","【"&amp;SUBSTITUTE(TEXT(AT7,"#,##0.00"),"-","△")&amp;"】"))</f>
        <v>【65.93】</v>
      </c>
      <c r="AU6" s="21">
        <f>IF(AU7="",NA(),AU7)</f>
        <v>3.05</v>
      </c>
      <c r="AV6" s="21">
        <f t="shared" ref="AV6:BD6" si="6">IF(AV7="",NA(),AV7)</f>
        <v>1.31</v>
      </c>
      <c r="AW6" s="21">
        <f t="shared" si="6"/>
        <v>97.84</v>
      </c>
      <c r="AX6" s="21">
        <f t="shared" si="6"/>
        <v>103.31</v>
      </c>
      <c r="AY6" s="21">
        <f t="shared" si="6"/>
        <v>111.98</v>
      </c>
      <c r="AZ6" s="21">
        <f t="shared" si="6"/>
        <v>49.18</v>
      </c>
      <c r="BA6" s="21">
        <f t="shared" si="6"/>
        <v>47.72</v>
      </c>
      <c r="BB6" s="21">
        <f t="shared" si="6"/>
        <v>44.24</v>
      </c>
      <c r="BC6" s="21">
        <f t="shared" si="6"/>
        <v>43.07</v>
      </c>
      <c r="BD6" s="21">
        <f t="shared" si="6"/>
        <v>41.51</v>
      </c>
      <c r="BE6" s="20" t="str">
        <f>IF(BE7="","",IF(BE7="-","【-】","【"&amp;SUBSTITUTE(TEXT(BE7,"#,##0.00"),"-","△")&amp;"】"))</f>
        <v>【44.25】</v>
      </c>
      <c r="BF6" s="21">
        <f>IF(BF7="",NA(),BF7)</f>
        <v>1165.8399999999999</v>
      </c>
      <c r="BG6" s="21">
        <f t="shared" ref="BG6:BO6" si="7">IF(BG7="",NA(),BG7)</f>
        <v>648.55999999999995</v>
      </c>
      <c r="BH6" s="21">
        <f t="shared" si="7"/>
        <v>445.93</v>
      </c>
      <c r="BI6" s="21">
        <f t="shared" si="7"/>
        <v>822.46</v>
      </c>
      <c r="BJ6" s="21">
        <f t="shared" si="7"/>
        <v>726.35</v>
      </c>
      <c r="BK6" s="21">
        <f t="shared" si="7"/>
        <v>1194.1500000000001</v>
      </c>
      <c r="BL6" s="21">
        <f t="shared" si="7"/>
        <v>1206.79</v>
      </c>
      <c r="BM6" s="21">
        <f t="shared" si="7"/>
        <v>1258.43</v>
      </c>
      <c r="BN6" s="21">
        <f t="shared" si="7"/>
        <v>1163.75</v>
      </c>
      <c r="BO6" s="21">
        <f t="shared" si="7"/>
        <v>1160.22</v>
      </c>
      <c r="BP6" s="20" t="str">
        <f>IF(BP7="","",IF(BP7="-","【-】","【"&amp;SUBSTITUTE(TEXT(BP7,"#,##0.00"),"-","△")&amp;"】"))</f>
        <v>【1,182.11】</v>
      </c>
      <c r="BQ6" s="21">
        <f>IF(BQ7="",NA(),BQ7)</f>
        <v>100</v>
      </c>
      <c r="BR6" s="21">
        <f t="shared" ref="BR6:BZ6" si="8">IF(BR7="",NA(),BR7)</f>
        <v>125.24</v>
      </c>
      <c r="BS6" s="21">
        <f t="shared" si="8"/>
        <v>231.75</v>
      </c>
      <c r="BT6" s="21">
        <f t="shared" si="8"/>
        <v>140.62</v>
      </c>
      <c r="BU6" s="21">
        <f t="shared" si="8"/>
        <v>116.61</v>
      </c>
      <c r="BV6" s="21">
        <f t="shared" si="8"/>
        <v>72.260000000000005</v>
      </c>
      <c r="BW6" s="21">
        <f t="shared" si="8"/>
        <v>71.84</v>
      </c>
      <c r="BX6" s="21">
        <f t="shared" si="8"/>
        <v>73.36</v>
      </c>
      <c r="BY6" s="21">
        <f t="shared" si="8"/>
        <v>72.599999999999994</v>
      </c>
      <c r="BZ6" s="21">
        <f t="shared" si="8"/>
        <v>81.81</v>
      </c>
      <c r="CA6" s="20" t="str">
        <f>IF(CA7="","",IF(CA7="-","【-】","【"&amp;SUBSTITUTE(TEXT(CA7,"#,##0.00"),"-","△")&amp;"】"))</f>
        <v>【73.78】</v>
      </c>
      <c r="CB6" s="21">
        <f>IF(CB7="",NA(),CB7)</f>
        <v>158.52000000000001</v>
      </c>
      <c r="CC6" s="21">
        <f t="shared" ref="CC6:CK6" si="9">IF(CC7="",NA(),CC7)</f>
        <v>201.31</v>
      </c>
      <c r="CD6" s="21">
        <f t="shared" si="9"/>
        <v>125.38</v>
      </c>
      <c r="CE6" s="21">
        <f t="shared" si="9"/>
        <v>112.95</v>
      </c>
      <c r="CF6" s="21">
        <f t="shared" si="9"/>
        <v>136.13999999999999</v>
      </c>
      <c r="CG6" s="21">
        <f t="shared" si="9"/>
        <v>230.02</v>
      </c>
      <c r="CH6" s="21">
        <f t="shared" si="9"/>
        <v>228.47</v>
      </c>
      <c r="CI6" s="21">
        <f t="shared" si="9"/>
        <v>224.88</v>
      </c>
      <c r="CJ6" s="21">
        <f t="shared" si="9"/>
        <v>228.64</v>
      </c>
      <c r="CK6" s="21">
        <f t="shared" si="9"/>
        <v>193.59</v>
      </c>
      <c r="CL6" s="20" t="str">
        <f>IF(CL7="","",IF(CL7="-","【-】","【"&amp;SUBSTITUTE(TEXT(CL7,"#,##0.00"),"-","△")&amp;"】"))</f>
        <v>【220.62】</v>
      </c>
      <c r="CM6" s="21" t="str">
        <f>IF(CM7="",NA(),CM7)</f>
        <v>-</v>
      </c>
      <c r="CN6" s="21" t="str">
        <f t="shared" ref="CN6:CV6" si="10">IF(CN7="",NA(),CN7)</f>
        <v>-</v>
      </c>
      <c r="CO6" s="21" t="str">
        <f t="shared" si="10"/>
        <v>-</v>
      </c>
      <c r="CP6" s="21" t="str">
        <f t="shared" si="10"/>
        <v>-</v>
      </c>
      <c r="CQ6" s="21" t="str">
        <f t="shared" si="10"/>
        <v>-</v>
      </c>
      <c r="CR6" s="21">
        <f t="shared" si="10"/>
        <v>42.56</v>
      </c>
      <c r="CS6" s="21">
        <f t="shared" si="10"/>
        <v>42.47</v>
      </c>
      <c r="CT6" s="21">
        <f t="shared" si="10"/>
        <v>42.4</v>
      </c>
      <c r="CU6" s="21">
        <f t="shared" si="10"/>
        <v>42.28</v>
      </c>
      <c r="CV6" s="21">
        <f t="shared" si="10"/>
        <v>45.3</v>
      </c>
      <c r="CW6" s="20" t="str">
        <f>IF(CW7="","",IF(CW7="-","【-】","【"&amp;SUBSTITUTE(TEXT(CW7,"#,##0.00"),"-","△")&amp;"】"))</f>
        <v>【42.22】</v>
      </c>
      <c r="CX6" s="21">
        <f>IF(CX7="",NA(),CX7)</f>
        <v>79.72</v>
      </c>
      <c r="CY6" s="21">
        <f t="shared" ref="CY6:DG6" si="11">IF(CY7="",NA(),CY7)</f>
        <v>82.27</v>
      </c>
      <c r="CZ6" s="21">
        <f t="shared" si="11"/>
        <v>81.22</v>
      </c>
      <c r="DA6" s="21">
        <f t="shared" si="11"/>
        <v>83.54</v>
      </c>
      <c r="DB6" s="21">
        <f t="shared" si="11"/>
        <v>85.28</v>
      </c>
      <c r="DC6" s="21">
        <f t="shared" si="11"/>
        <v>83.32</v>
      </c>
      <c r="DD6" s="21">
        <f t="shared" si="11"/>
        <v>83.75</v>
      </c>
      <c r="DE6" s="21">
        <f t="shared" si="11"/>
        <v>84.19</v>
      </c>
      <c r="DF6" s="21">
        <f t="shared" si="11"/>
        <v>84.34</v>
      </c>
      <c r="DG6" s="21">
        <f t="shared" si="11"/>
        <v>88.37</v>
      </c>
      <c r="DH6" s="20" t="str">
        <f>IF(DH7="","",IF(DH7="-","【-】","【"&amp;SUBSTITUTE(TEXT(DH7,"#,##0.00"),"-","△")&amp;"】"))</f>
        <v>【85.67】</v>
      </c>
      <c r="DI6" s="21">
        <f>IF(DI7="",NA(),DI7)</f>
        <v>17.93</v>
      </c>
      <c r="DJ6" s="21">
        <f t="shared" ref="DJ6:DR6" si="12">IF(DJ7="",NA(),DJ7)</f>
        <v>20.82</v>
      </c>
      <c r="DK6" s="21">
        <f t="shared" si="12"/>
        <v>23.88</v>
      </c>
      <c r="DL6" s="21">
        <f t="shared" si="12"/>
        <v>26.79</v>
      </c>
      <c r="DM6" s="21">
        <f t="shared" si="12"/>
        <v>29.78</v>
      </c>
      <c r="DN6" s="21">
        <f t="shared" si="12"/>
        <v>24.68</v>
      </c>
      <c r="DO6" s="21">
        <f t="shared" si="12"/>
        <v>24.68</v>
      </c>
      <c r="DP6" s="21">
        <f t="shared" si="12"/>
        <v>21.36</v>
      </c>
      <c r="DQ6" s="21">
        <f t="shared" si="12"/>
        <v>22.79</v>
      </c>
      <c r="DR6" s="21">
        <f t="shared" si="12"/>
        <v>32.57</v>
      </c>
      <c r="DS6" s="20" t="str">
        <f>IF(DS7="","",IF(DS7="-","【-】","【"&amp;SUBSTITUTE(TEXT(DS7,"#,##0.00"),"-","△")&amp;"】"))</f>
        <v>【28.00】</v>
      </c>
      <c r="DT6" s="20">
        <f>IF(DT7="",NA(),DT7)</f>
        <v>0</v>
      </c>
      <c r="DU6" s="20">
        <f t="shared" ref="DU6:EC6" si="13">IF(DU7="",NA(),DU7)</f>
        <v>0</v>
      </c>
      <c r="DV6" s="20">
        <f t="shared" si="13"/>
        <v>0</v>
      </c>
      <c r="DW6" s="20">
        <f t="shared" si="13"/>
        <v>0</v>
      </c>
      <c r="DX6" s="20">
        <f t="shared" si="13"/>
        <v>0</v>
      </c>
      <c r="DY6" s="21">
        <f t="shared" si="13"/>
        <v>0.01</v>
      </c>
      <c r="DZ6" s="21">
        <f t="shared" si="13"/>
        <v>8.6199999999999992</v>
      </c>
      <c r="EA6" s="21">
        <f t="shared" si="13"/>
        <v>0.01</v>
      </c>
      <c r="EB6" s="21">
        <f t="shared" si="13"/>
        <v>0.01</v>
      </c>
      <c r="EC6" s="21">
        <f t="shared" si="13"/>
        <v>0.04</v>
      </c>
      <c r="ED6" s="20" t="str">
        <f>IF(ED7="","",IF(ED7="-","【-】","【"&amp;SUBSTITUTE(TEXT(ED7,"#,##0.00"),"-","△")&amp;"】"))</f>
        <v>【0.03】</v>
      </c>
      <c r="EE6" s="20">
        <f>IF(EE7="",NA(),EE7)</f>
        <v>0</v>
      </c>
      <c r="EF6" s="20">
        <f t="shared" ref="EF6:EN6" si="14">IF(EF7="",NA(),EF7)</f>
        <v>0</v>
      </c>
      <c r="EG6" s="20">
        <f t="shared" si="14"/>
        <v>0</v>
      </c>
      <c r="EH6" s="20">
        <f t="shared" si="14"/>
        <v>0</v>
      </c>
      <c r="EI6" s="20">
        <f t="shared" si="14"/>
        <v>0</v>
      </c>
      <c r="EJ6" s="21">
        <f t="shared" si="14"/>
        <v>0.13</v>
      </c>
      <c r="EK6" s="21">
        <f t="shared" si="14"/>
        <v>0.36</v>
      </c>
      <c r="EL6" s="21">
        <f t="shared" si="14"/>
        <v>0.39</v>
      </c>
      <c r="EM6" s="21">
        <f t="shared" si="14"/>
        <v>0.1</v>
      </c>
      <c r="EN6" s="21">
        <f t="shared" si="14"/>
        <v>0.22</v>
      </c>
      <c r="EO6" s="20" t="str">
        <f>IF(EO7="","",IF(EO7="-","【-】","【"&amp;SUBSTITUTE(TEXT(EO7,"#,##0.00"),"-","△")&amp;"】"))</f>
        <v>【0.13】</v>
      </c>
    </row>
    <row r="7" spans="1:148" s="22" customFormat="1" x14ac:dyDescent="0.15">
      <c r="A7" s="14"/>
      <c r="B7" s="23">
        <v>2022</v>
      </c>
      <c r="C7" s="23">
        <v>62103</v>
      </c>
      <c r="D7" s="23">
        <v>46</v>
      </c>
      <c r="E7" s="23">
        <v>17</v>
      </c>
      <c r="F7" s="23">
        <v>4</v>
      </c>
      <c r="G7" s="23">
        <v>0</v>
      </c>
      <c r="H7" s="23" t="s">
        <v>96</v>
      </c>
      <c r="I7" s="23" t="s">
        <v>97</v>
      </c>
      <c r="J7" s="23" t="s">
        <v>98</v>
      </c>
      <c r="K7" s="23" t="s">
        <v>99</v>
      </c>
      <c r="L7" s="23" t="s">
        <v>100</v>
      </c>
      <c r="M7" s="23" t="s">
        <v>101</v>
      </c>
      <c r="N7" s="24" t="s">
        <v>102</v>
      </c>
      <c r="O7" s="24">
        <v>71.569999999999993</v>
      </c>
      <c r="P7" s="24">
        <v>20.92</v>
      </c>
      <c r="Q7" s="24">
        <v>72.11</v>
      </c>
      <c r="R7" s="24">
        <v>3300</v>
      </c>
      <c r="S7" s="24">
        <v>61052</v>
      </c>
      <c r="T7" s="24">
        <v>113.02</v>
      </c>
      <c r="U7" s="24">
        <v>540.19000000000005</v>
      </c>
      <c r="V7" s="24">
        <v>12719</v>
      </c>
      <c r="W7" s="24">
        <v>5.26</v>
      </c>
      <c r="X7" s="24">
        <v>2418.06</v>
      </c>
      <c r="Y7" s="24">
        <v>101.72</v>
      </c>
      <c r="Z7" s="24">
        <v>109.59</v>
      </c>
      <c r="AA7" s="24">
        <v>137.33000000000001</v>
      </c>
      <c r="AB7" s="24">
        <v>117.92</v>
      </c>
      <c r="AC7" s="24">
        <v>111.61</v>
      </c>
      <c r="AD7" s="24">
        <v>101.72</v>
      </c>
      <c r="AE7" s="24">
        <v>102.73</v>
      </c>
      <c r="AF7" s="24">
        <v>105.78</v>
      </c>
      <c r="AG7" s="24">
        <v>106.09</v>
      </c>
      <c r="AH7" s="24">
        <v>101.98</v>
      </c>
      <c r="AI7" s="24">
        <v>104.54</v>
      </c>
      <c r="AJ7" s="24">
        <v>0</v>
      </c>
      <c r="AK7" s="24">
        <v>0</v>
      </c>
      <c r="AL7" s="24">
        <v>0</v>
      </c>
      <c r="AM7" s="24">
        <v>0</v>
      </c>
      <c r="AN7" s="24">
        <v>0</v>
      </c>
      <c r="AO7" s="24">
        <v>112.88</v>
      </c>
      <c r="AP7" s="24">
        <v>94.97</v>
      </c>
      <c r="AQ7" s="24">
        <v>63.96</v>
      </c>
      <c r="AR7" s="24">
        <v>69.42</v>
      </c>
      <c r="AS7" s="24">
        <v>52.27</v>
      </c>
      <c r="AT7" s="24">
        <v>65.930000000000007</v>
      </c>
      <c r="AU7" s="24">
        <v>3.05</v>
      </c>
      <c r="AV7" s="24">
        <v>1.31</v>
      </c>
      <c r="AW7" s="24">
        <v>97.84</v>
      </c>
      <c r="AX7" s="24">
        <v>103.31</v>
      </c>
      <c r="AY7" s="24">
        <v>111.98</v>
      </c>
      <c r="AZ7" s="24">
        <v>49.18</v>
      </c>
      <c r="BA7" s="24">
        <v>47.72</v>
      </c>
      <c r="BB7" s="24">
        <v>44.24</v>
      </c>
      <c r="BC7" s="24">
        <v>43.07</v>
      </c>
      <c r="BD7" s="24">
        <v>41.51</v>
      </c>
      <c r="BE7" s="24">
        <v>44.25</v>
      </c>
      <c r="BF7" s="24">
        <v>1165.8399999999999</v>
      </c>
      <c r="BG7" s="24">
        <v>648.55999999999995</v>
      </c>
      <c r="BH7" s="24">
        <v>445.93</v>
      </c>
      <c r="BI7" s="24">
        <v>822.46</v>
      </c>
      <c r="BJ7" s="24">
        <v>726.35</v>
      </c>
      <c r="BK7" s="24">
        <v>1194.1500000000001</v>
      </c>
      <c r="BL7" s="24">
        <v>1206.79</v>
      </c>
      <c r="BM7" s="24">
        <v>1258.43</v>
      </c>
      <c r="BN7" s="24">
        <v>1163.75</v>
      </c>
      <c r="BO7" s="24">
        <v>1160.22</v>
      </c>
      <c r="BP7" s="24">
        <v>1182.1099999999999</v>
      </c>
      <c r="BQ7" s="24">
        <v>100</v>
      </c>
      <c r="BR7" s="24">
        <v>125.24</v>
      </c>
      <c r="BS7" s="24">
        <v>231.75</v>
      </c>
      <c r="BT7" s="24">
        <v>140.62</v>
      </c>
      <c r="BU7" s="24">
        <v>116.61</v>
      </c>
      <c r="BV7" s="24">
        <v>72.260000000000005</v>
      </c>
      <c r="BW7" s="24">
        <v>71.84</v>
      </c>
      <c r="BX7" s="24">
        <v>73.36</v>
      </c>
      <c r="BY7" s="24">
        <v>72.599999999999994</v>
      </c>
      <c r="BZ7" s="24">
        <v>81.81</v>
      </c>
      <c r="CA7" s="24">
        <v>73.78</v>
      </c>
      <c r="CB7" s="24">
        <v>158.52000000000001</v>
      </c>
      <c r="CC7" s="24">
        <v>201.31</v>
      </c>
      <c r="CD7" s="24">
        <v>125.38</v>
      </c>
      <c r="CE7" s="24">
        <v>112.95</v>
      </c>
      <c r="CF7" s="24">
        <v>136.13999999999999</v>
      </c>
      <c r="CG7" s="24">
        <v>230.02</v>
      </c>
      <c r="CH7" s="24">
        <v>228.47</v>
      </c>
      <c r="CI7" s="24">
        <v>224.88</v>
      </c>
      <c r="CJ7" s="24">
        <v>228.64</v>
      </c>
      <c r="CK7" s="24">
        <v>193.59</v>
      </c>
      <c r="CL7" s="24">
        <v>220.62</v>
      </c>
      <c r="CM7" s="24" t="s">
        <v>102</v>
      </c>
      <c r="CN7" s="24" t="s">
        <v>102</v>
      </c>
      <c r="CO7" s="24" t="s">
        <v>102</v>
      </c>
      <c r="CP7" s="24" t="s">
        <v>102</v>
      </c>
      <c r="CQ7" s="24" t="s">
        <v>102</v>
      </c>
      <c r="CR7" s="24">
        <v>42.56</v>
      </c>
      <c r="CS7" s="24">
        <v>42.47</v>
      </c>
      <c r="CT7" s="24">
        <v>42.4</v>
      </c>
      <c r="CU7" s="24">
        <v>42.28</v>
      </c>
      <c r="CV7" s="24">
        <v>45.3</v>
      </c>
      <c r="CW7" s="24">
        <v>42.22</v>
      </c>
      <c r="CX7" s="24">
        <v>79.72</v>
      </c>
      <c r="CY7" s="24">
        <v>82.27</v>
      </c>
      <c r="CZ7" s="24">
        <v>81.22</v>
      </c>
      <c r="DA7" s="24">
        <v>83.54</v>
      </c>
      <c r="DB7" s="24">
        <v>85.28</v>
      </c>
      <c r="DC7" s="24">
        <v>83.32</v>
      </c>
      <c r="DD7" s="24">
        <v>83.75</v>
      </c>
      <c r="DE7" s="24">
        <v>84.19</v>
      </c>
      <c r="DF7" s="24">
        <v>84.34</v>
      </c>
      <c r="DG7" s="24">
        <v>88.37</v>
      </c>
      <c r="DH7" s="24">
        <v>85.67</v>
      </c>
      <c r="DI7" s="24">
        <v>17.93</v>
      </c>
      <c r="DJ7" s="24">
        <v>20.82</v>
      </c>
      <c r="DK7" s="24">
        <v>23.88</v>
      </c>
      <c r="DL7" s="24">
        <v>26.79</v>
      </c>
      <c r="DM7" s="24">
        <v>29.78</v>
      </c>
      <c r="DN7" s="24">
        <v>24.68</v>
      </c>
      <c r="DO7" s="24">
        <v>24.68</v>
      </c>
      <c r="DP7" s="24">
        <v>21.36</v>
      </c>
      <c r="DQ7" s="24">
        <v>22.79</v>
      </c>
      <c r="DR7" s="24">
        <v>32.57</v>
      </c>
      <c r="DS7" s="24">
        <v>28</v>
      </c>
      <c r="DT7" s="24">
        <v>0</v>
      </c>
      <c r="DU7" s="24">
        <v>0</v>
      </c>
      <c r="DV7" s="24">
        <v>0</v>
      </c>
      <c r="DW7" s="24">
        <v>0</v>
      </c>
      <c r="DX7" s="24">
        <v>0</v>
      </c>
      <c r="DY7" s="24">
        <v>0.01</v>
      </c>
      <c r="DZ7" s="24">
        <v>8.6199999999999992</v>
      </c>
      <c r="EA7" s="24">
        <v>0.01</v>
      </c>
      <c r="EB7" s="24">
        <v>0.01</v>
      </c>
      <c r="EC7" s="24">
        <v>0.04</v>
      </c>
      <c r="ED7" s="24">
        <v>0.03</v>
      </c>
      <c r="EE7" s="24">
        <v>0</v>
      </c>
      <c r="EF7" s="24">
        <v>0</v>
      </c>
      <c r="EG7" s="24">
        <v>0</v>
      </c>
      <c r="EH7" s="24">
        <v>0</v>
      </c>
      <c r="EI7" s="24">
        <v>0</v>
      </c>
      <c r="EJ7" s="24">
        <v>0.13</v>
      </c>
      <c r="EK7" s="24">
        <v>0.36</v>
      </c>
      <c r="EL7" s="24">
        <v>0.39</v>
      </c>
      <c r="EM7" s="24">
        <v>0.1</v>
      </c>
      <c r="EN7" s="24">
        <v>0.22</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