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195.1.1.6\0000$\00 全課 00 共通\01総務企画課\02財務行革推進室\01 財務関係\01　地方公営企業\R05\32 【1.23】経営比較分析表(令和4年度決算)の分析等について\02　疑義　下水【1.29】\"/>
    </mc:Choice>
  </mc:AlternateContent>
  <xr:revisionPtr revIDLastSave="0" documentId="13_ncr:1_{433574C5-1A13-441B-8740-189449566F95}" xr6:coauthVersionLast="45" xr6:coauthVersionMax="45" xr10:uidLastSave="{00000000-0000-0000-0000-000000000000}"/>
  <workbookProtection workbookAlgorithmName="SHA-512" workbookHashValue="gZWAkRgKmVI5zaMwDWVgqMNBmX0LU32DSdg+wNcTT66IA43X0VOzq9ujAN5BnEui1d5r0SNm6DKJ2hXdoYr+4Q==" workbookSaltValue="P5hN1cVFvfUtjlbQ1OUxJQ==" workbookSpinCount="100000" lockStructure="1"/>
  <bookViews>
    <workbookView xWindow="28680" yWindow="-120" windowWidth="24240" windowHeight="131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S6" i="5"/>
  <c r="AL8" i="4" s="1"/>
  <c r="R6" i="5"/>
  <c r="Q6" i="5"/>
  <c r="P6" i="5"/>
  <c r="O6" i="5"/>
  <c r="I10" i="4" s="1"/>
  <c r="N6" i="5"/>
  <c r="M6" i="5"/>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AL10" i="4"/>
  <c r="AD10" i="4"/>
  <c r="W10" i="4"/>
  <c r="P10" i="4"/>
  <c r="B10" i="4"/>
  <c r="AT8" i="4"/>
  <c r="AD8" i="4"/>
  <c r="I8"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<sst xmlns="http://schemas.openxmlformats.org/spreadsheetml/2006/main" count="236" uniqueCount="120">
  <si>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</si>
  <si>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</si>
  <si>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</si>
  <si>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</si>
  <si>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</si>
  <si>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</si>
  <si>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</si>
  <si>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</si>
  <si>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</si>
  <si>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</si>
  <si>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</si>
  <si>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</si>
  <si>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</si>
  <si>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</si>
  <si>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</si>
  <si>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</si>
  <si>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</si>
  <si>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</si>
  <si>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</si>
  <si>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</si>
  <si>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</si>
  <si>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</si>
  <si>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</si>
  <si>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</si>
  <si>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</si>
  <si>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</si>
  <si>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</si>
  <si>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</si>
  <si>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</si>
  <si>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</si>
  <si>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</si>
  <si>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</si>
  <si>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</si>
  <si>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</si>
  <si>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</si>
  <si>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</si>
  <si>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</si>
  <si>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</si>
  <si>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</si>
  <si>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</si>
  <si>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</si>
  <si>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</si>
  <si>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</si>
  <si>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</si>
  <si>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</si>
  <si>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</si>
  <si>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</si>
  <si>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</si>
  <si>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</si>
  <si>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</si>
  <si>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</si>
  <si>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</si>
  <si>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</si>
  <si>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</si>
  <si>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</si>
  <si>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</si>
  <si>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</si>
  <si>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</si>
  <si>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</si>
  <si>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</si>
  <si>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</si>
  <si>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</si>
  <si>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</si>
  <si>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</si>
  <si>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</si>
  <si>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</si>
  <si>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</si>
  <si>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</si>
  <si>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</si>
  <si>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</si>
  <si>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</si>
  <si>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</si>
  <si>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</si>
  <si>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</si>
  <si>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</si>
  <si>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</si>
  <si>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</si>
  <si>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</si>
  <si>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</si>
  <si>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</si>
  <si>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</si>
  <si>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</si>
  <si>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</si>
  <si>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</si>
  <si>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</si>
  <si>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</si>
  <si>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</si>
  <si>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</si>
  <si>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</si>
  <si>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</si>
  <si>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</si>
  <si>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</si>
  <si>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</si>
  <si>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</si>
  <si>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</si>
  <si>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</si>
  <si>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</si>
  <si>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</si>
  <si>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</si>
  <si>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</si>
  <si>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</si>
  <si>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</si>
  <si>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</si>
  <si>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</si>
  <si>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</si>
  <si>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</si>
  <si>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</si>
  <si>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</si>
  <si>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</si>
  <si>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</si>
  <si>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</si>
  <si>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</si>
  <si>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</si>
  <si>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</si>
  <si>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</si>
  <si>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</si>
  <si>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</si>
  <si>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供用開始から20年程度ということもあり、現時点で管渠について大きな問題は発生していない。
　しかし、処理施設の老朽化は進んでおり、建物や機械設備を中心に修繕や更新を考えていかなければならない。
　農業集落排水処理施設最適整備構想により、現在はまだ、大規模な更新工事を行うまでの劣化状態ではないと考えているため、軽微な修繕で対応していく予定。ただ今後の劣化状態を見て、更新工事を行い、今後40年処理施設が持つように長寿命化を図って行きたいと考えている。</t>
    <phoneticPr fontId="4"/>
  </si>
  <si>
    <t>　100％の接続率ではあるが人口規模300人弱の小規模集落であり、人口は減少傾向にある。料金の回収率としては例年あまり変わりはないが、人口減少等により収益的収支比率が微減となった。
　区域内の接続率は100％となっているが。利用者数は年々減少し、施設の利用率は今後緩やかに減少していくと考えられる。
　令和6年に処理施設建設時の元金利子の償還が終わるが、令和4年より公営企業会計に移行する為の起債の借入を実施している。今後は、公営企業会計移行関係及び小規模な更新を行っていく予定である。</t>
    <rPh sb="177" eb="179">
      <t>レイワ</t>
    </rPh>
    <rPh sb="180" eb="181">
      <t>ネン</t>
    </rPh>
    <rPh sb="202" eb="204">
      <t>ジッシ</t>
    </rPh>
    <rPh sb="209" eb="211">
      <t>コンゴ</t>
    </rPh>
    <rPh sb="213" eb="215">
      <t>コウエイ</t>
    </rPh>
    <rPh sb="215" eb="217">
      <t>キギョウ</t>
    </rPh>
    <rPh sb="217" eb="219">
      <t>カイケイ</t>
    </rPh>
    <rPh sb="219" eb="221">
      <t>イコウ</t>
    </rPh>
    <rPh sb="221" eb="223">
      <t>カンケイ</t>
    </rPh>
    <rPh sb="223" eb="224">
      <t>オヨ</t>
    </rPh>
    <rPh sb="225" eb="228">
      <t>ショウキボ</t>
    </rPh>
    <rPh sb="229" eb="231">
      <t>コウシン</t>
    </rPh>
    <phoneticPr fontId="4"/>
  </si>
  <si>
    <t>　接続率100％になったが、利用者は年々減少傾向であることから料金収入も緩やかに減少していくことが考えられる。
　今後は、軽微な修繕を行いながら、劣化状況を見て更新工事を行い、長寿命化を図っていく予定である。修繕費の平準化のために令和3年度から計画的に施設の修繕を行っているが、大規模な更新は当面ないことから、効率化を図れる機械設備等があれば積極的に導入し、維持管理費の削減に努めて行きたい。また、事業経営のための料金改定も検討の必要がある。
　</t>
    <rPh sb="139" eb="142">
      <t>ダイキボ</t>
    </rPh>
    <rPh sb="143" eb="145">
      <t>コウシン</t>
    </rPh>
    <rPh sb="146" eb="148">
      <t>トウメン</t>
    </rPh>
    <rPh sb="212" eb="214">
      <t>ケントウ</t>
    </rPh>
    <rPh sb="215" eb="21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</si>
</sst>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457-4912-838D-DB4D1A67727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8457-4912-838D-DB4D1A67727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43.51</c:v>
                </c:pt>
                <c:pt idx="1">
                  <c:v>48.7</c:v>
                </c:pt>
                <c:pt idx="2">
                  <c:v>42.86</c:v>
                </c:pt>
                <c:pt idx="3">
                  <c:v>42.86</c:v>
                </c:pt>
                <c:pt idx="4">
                  <c:v>42.86</c:v>
                </c:pt>
              </c:numCache>
            </c:numRef>
          </c:val>
          <c:extLst>
            <c:ext xmlns:c16="http://schemas.microsoft.com/office/drawing/2014/chart" uri="{C3380CC4-5D6E-409C-BE32-E72D297353CC}">
              <c16:uniqueId val="{00000000-B6AB-44DA-B398-FD6A641896C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B6AB-44DA-B398-FD6A641896C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97.87</c:v>
                </c:pt>
                <c:pt idx="1">
                  <c:v>98.09</c:v>
                </c:pt>
                <c:pt idx="2">
                  <c:v>100</c:v>
                </c:pt>
                <c:pt idx="3">
                  <c:v>100</c:v>
                </c:pt>
                <c:pt idx="4">
                  <c:v>100</c:v>
                </c:pt>
              </c:numCache>
            </c:numRef>
          </c:val>
          <c:extLst>
            <c:ext xmlns:c16="http://schemas.microsoft.com/office/drawing/2014/chart" uri="{C3380CC4-5D6E-409C-BE32-E72D297353CC}">
              <c16:uniqueId val="{00000000-4447-4ECB-A8D2-220738FBE8B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4447-4ECB-A8D2-220738FBE8B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104.42</c:v>
                </c:pt>
                <c:pt idx="1">
                  <c:v>89.44</c:v>
                </c:pt>
                <c:pt idx="2">
                  <c:v>97.64</c:v>
                </c:pt>
                <c:pt idx="3">
                  <c:v>90.97</c:v>
                </c:pt>
                <c:pt idx="4">
                  <c:v>85.43</c:v>
                </c:pt>
              </c:numCache>
            </c:numRef>
          </c:val>
          <c:extLst>
            <c:ext xmlns:c16="http://schemas.microsoft.com/office/drawing/2014/chart" uri="{C3380CC4-5D6E-409C-BE32-E72D297353CC}">
              <c16:uniqueId val="{00000000-896D-42CE-B95A-CC48E55550A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96D-42CE-B95A-CC48E55550A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0A-4839-AE62-4931C77EFB3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0A-4839-AE62-4931C77EFB3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4D7-48D2-9690-A4004CC1D92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4D7-48D2-9690-A4004CC1D92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317-4F9A-8542-87F41FC2A47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317-4F9A-8542-87F41FC2A47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C1D-49EB-A346-BCA50414E6A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C1D-49EB-A346-BCA50414E6A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formatCode="#,##0.00;&quot;△&quot;#,##0.00;&quot;-&quot;">
                  <c:v>374.63</c:v>
                </c:pt>
              </c:numCache>
            </c:numRef>
          </c:val>
          <c:extLst>
            <c:ext xmlns:c16="http://schemas.microsoft.com/office/drawing/2014/chart" uri="{C3380CC4-5D6E-409C-BE32-E72D297353CC}">
              <c16:uniqueId val="{00000000-1AC7-4643-B01B-2659D6123FC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1AC7-4643-B01B-2659D6123FC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78.22</c:v>
                </c:pt>
                <c:pt idx="1">
                  <c:v>46.13</c:v>
                </c:pt>
                <c:pt idx="2">
                  <c:v>48.41</c:v>
                </c:pt>
                <c:pt idx="3">
                  <c:v>41.67</c:v>
                </c:pt>
                <c:pt idx="4">
                  <c:v>38.31</c:v>
                </c:pt>
              </c:numCache>
            </c:numRef>
          </c:val>
          <c:extLst>
            <c:ext xmlns:c16="http://schemas.microsoft.com/office/drawing/2014/chart" uri="{C3380CC4-5D6E-409C-BE32-E72D297353CC}">
              <c16:uniqueId val="{00000000-0B7A-4A81-B596-272BF5D26BE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0B7A-4A81-B596-272BF5D26BE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174.43</c:v>
                </c:pt>
                <c:pt idx="1">
                  <c:v>303.38</c:v>
                </c:pt>
                <c:pt idx="2">
                  <c:v>296.97000000000003</c:v>
                </c:pt>
                <c:pt idx="3">
                  <c:v>341.85</c:v>
                </c:pt>
                <c:pt idx="4">
                  <c:v>370.66</c:v>
                </c:pt>
              </c:numCache>
            </c:numRef>
          </c:val>
          <c:extLst>
            <c:ext xmlns:c16="http://schemas.microsoft.com/office/drawing/2014/chart" uri="{C3380CC4-5D6E-409C-BE32-E72D297353CC}">
              <c16:uniqueId val="{00000000-C5EE-4DD4-9411-FFBE4B56377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C5EE-4DD4-9411-FFBE4B56377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115" zoomScaleNormal="11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最上町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7797</v>
      </c>
      <c r="AM8" s="42"/>
      <c r="AN8" s="42"/>
      <c r="AO8" s="42"/>
      <c r="AP8" s="42"/>
      <c r="AQ8" s="42"/>
      <c r="AR8" s="42"/>
      <c r="AS8" s="42"/>
      <c r="AT8" s="35">
        <f>データ!T6</f>
        <v>330.37</v>
      </c>
      <c r="AU8" s="35"/>
      <c r="AV8" s="35"/>
      <c r="AW8" s="35"/>
      <c r="AX8" s="35"/>
      <c r="AY8" s="35"/>
      <c r="AZ8" s="35"/>
      <c r="BA8" s="35"/>
      <c r="BB8" s="35">
        <f>データ!U6</f>
        <v>23.6</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3.73</v>
      </c>
      <c r="Q10" s="35"/>
      <c r="R10" s="35"/>
      <c r="S10" s="35"/>
      <c r="T10" s="35"/>
      <c r="U10" s="35"/>
      <c r="V10" s="35"/>
      <c r="W10" s="35">
        <f>データ!Q6</f>
        <v>88.94</v>
      </c>
      <c r="X10" s="35"/>
      <c r="Y10" s="35"/>
      <c r="Z10" s="35"/>
      <c r="AA10" s="35"/>
      <c r="AB10" s="35"/>
      <c r="AC10" s="35"/>
      <c r="AD10" s="42">
        <f>データ!R6</f>
        <v>3020</v>
      </c>
      <c r="AE10" s="42"/>
      <c r="AF10" s="42"/>
      <c r="AG10" s="42"/>
      <c r="AH10" s="42"/>
      <c r="AI10" s="42"/>
      <c r="AJ10" s="42"/>
      <c r="AK10" s="2"/>
      <c r="AL10" s="42">
        <f>データ!V6</f>
        <v>288</v>
      </c>
      <c r="AM10" s="42"/>
      <c r="AN10" s="42"/>
      <c r="AO10" s="42"/>
      <c r="AP10" s="42"/>
      <c r="AQ10" s="42"/>
      <c r="AR10" s="42"/>
      <c r="AS10" s="42"/>
      <c r="AT10" s="35">
        <f>データ!W6</f>
        <v>0.13</v>
      </c>
      <c r="AU10" s="35"/>
      <c r="AV10" s="35"/>
      <c r="AW10" s="35"/>
      <c r="AX10" s="35"/>
      <c r="AY10" s="35"/>
      <c r="AZ10" s="35"/>
      <c r="BA10" s="35"/>
      <c r="BB10" s="35">
        <f>データ!X6</f>
        <v>2215.38</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119</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【809.19】</v>
      </c>
      <c r="I86" s="12" t="str">
        <f>データ!CA6</f>
        <v>【57.02】</v>
      </c>
      <c r="J86" s="12" t="str">
        <f>データ!CL6</f>
        <v>【273.68】</v>
      </c>
      <c r="K86" s="12" t="str">
        <f>データ!CW6</f>
        <v>【52.55】</v>
      </c>
      <c r="L86" s="12" t="str">
        <f>データ!DH6</f>
        <v>【87.30】</v>
      </c>
      <c r="M86" s="12" t="s">
        <v>43</v>
      </c>
      <c r="N86" s="12" t="s">
        <v>44</v>
      </c>
      <c r="O86" s="12" t="str">
        <f>データ!EO6</f>
        <v>【0.02】</v>
      </c>
    </row>
  </sheetData>
  <sheetProtection algorithmName="SHA-512" hashValue="TNK1IVYcUZJLRGEe/FuDil12oBnLWDQ6ki+UXakPiRGNwRBzQUHJiL8v+1/w15GMvlBy2VtppADoncIv8YmbPg==" saltValue="H8W1/ZBIsZ1XUgZYUHT1q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63622</v>
      </c>
      <c r="D6" s="19">
        <f t="shared" si="3"/>
        <v>47</v>
      </c>
      <c r="E6" s="19">
        <f t="shared" si="3"/>
        <v>17</v>
      </c>
      <c r="F6" s="19">
        <f t="shared" si="3"/>
        <v>5</v>
      </c>
      <c r="G6" s="19">
        <f t="shared" si="3"/>
        <v>0</v>
      </c>
      <c r="H6" s="19" t="str">
        <f t="shared" si="3"/>
        <v>山形県　最上町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3.73</v>
      </c>
      <c r="Q6" s="20">
        <f t="shared" si="3"/>
        <v>88.94</v>
      </c>
      <c r="R6" s="20">
        <f t="shared" si="3"/>
        <v>3020</v>
      </c>
      <c r="S6" s="20">
        <f t="shared" si="3"/>
        <v>7797</v>
      </c>
      <c r="T6" s="20">
        <f t="shared" si="3"/>
        <v>330.37</v>
      </c>
      <c r="U6" s="20">
        <f t="shared" si="3"/>
        <v>23.6</v>
      </c>
      <c r="V6" s="20">
        <f t="shared" si="3"/>
        <v>288</v>
      </c>
      <c r="W6" s="20">
        <f t="shared" si="3"/>
        <v>0.13</v>
      </c>
      <c r="X6" s="20">
        <f t="shared" si="3"/>
        <v>2215.38</v>
      </c>
      <c r="Y6" s="21">
        <f>IF(Y7="",NA(),Y7)</f>
        <v>104.42</v>
      </c>
      <c r="Z6" s="21">
        <f t="shared" ref="Z6:AH6" si="4">IF(Z7="",NA(),Z7)</f>
        <v>89.44</v>
      </c>
      <c r="AA6" s="21">
        <f t="shared" si="4"/>
        <v>97.64</v>
      </c>
      <c r="AB6" s="21">
        <f t="shared" si="4"/>
        <v>90.97</v>
      </c>
      <c r="AC6" s="21">
        <f t="shared" si="4"/>
        <v>85.43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374.63</v>
      </c>
      <c r="BK6" s="21">
        <f t="shared" si="7"/>
        <v>789.46</v>
      </c>
      <c r="BL6" s="21">
        <f t="shared" si="7"/>
        <v>826.83</v>
      </c>
      <c r="BM6" s="21">
        <f t="shared" si="7"/>
        <v>867.83</v>
      </c>
      <c r="BN6" s="21">
        <f t="shared" si="7"/>
        <v>791.76</v>
      </c>
      <c r="BO6" s="21">
        <f t="shared" si="7"/>
        <v>900.82</v>
      </c>
      <c r="BP6" s="20" t="str">
        <f>IF(BP7="","",IF(BP7="-","【-】","【"&amp;SUBSTITUTE(TEXT(BP7,"#,##0.00"),"-","△")&amp;"】"))</f>
        <v>【809.19】</v>
      </c>
      <c r="BQ6" s="21">
        <f>IF(BQ7="",NA(),BQ7)</f>
        <v>78.22</v>
      </c>
      <c r="BR6" s="21">
        <f t="shared" ref="BR6:BZ6" si="8">IF(BR7="",NA(),BR7)</f>
        <v>46.13</v>
      </c>
      <c r="BS6" s="21">
        <f t="shared" si="8"/>
        <v>48.41</v>
      </c>
      <c r="BT6" s="21">
        <f t="shared" si="8"/>
        <v>41.67</v>
      </c>
      <c r="BU6" s="21">
        <f t="shared" si="8"/>
        <v>38.31</v>
      </c>
      <c r="BV6" s="21">
        <f t="shared" si="8"/>
        <v>57.77</v>
      </c>
      <c r="BW6" s="21">
        <f t="shared" si="8"/>
        <v>57.31</v>
      </c>
      <c r="BX6" s="21">
        <f t="shared" si="8"/>
        <v>57.08</v>
      </c>
      <c r="BY6" s="21">
        <f t="shared" si="8"/>
        <v>56.26</v>
      </c>
      <c r="BZ6" s="21">
        <f t="shared" si="8"/>
        <v>52.94</v>
      </c>
      <c r="CA6" s="20" t="str">
        <f>IF(CA7="","",IF(CA7="-","【-】","【"&amp;SUBSTITUTE(TEXT(CA7,"#,##0.00"),"-","△")&amp;"】"))</f>
        <v>【57.02】</v>
      </c>
      <c r="CB6" s="21">
        <f>IF(CB7="",NA(),CB7)</f>
        <v>174.43</v>
      </c>
      <c r="CC6" s="21">
        <f t="shared" ref="CC6:CK6" si="9">IF(CC7="",NA(),CC7)</f>
        <v>303.38</v>
      </c>
      <c r="CD6" s="21">
        <f t="shared" si="9"/>
        <v>296.97000000000003</v>
      </c>
      <c r="CE6" s="21">
        <f t="shared" si="9"/>
        <v>341.85</v>
      </c>
      <c r="CF6" s="21">
        <f t="shared" si="9"/>
        <v>370.66</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43.51</v>
      </c>
      <c r="CN6" s="21">
        <f t="shared" ref="CN6:CV6" si="10">IF(CN7="",NA(),CN7)</f>
        <v>48.7</v>
      </c>
      <c r="CO6" s="21">
        <f t="shared" si="10"/>
        <v>42.86</v>
      </c>
      <c r="CP6" s="21">
        <f t="shared" si="10"/>
        <v>42.86</v>
      </c>
      <c r="CQ6" s="21">
        <f t="shared" si="10"/>
        <v>42.86</v>
      </c>
      <c r="CR6" s="21">
        <f t="shared" si="10"/>
        <v>50.68</v>
      </c>
      <c r="CS6" s="21">
        <f t="shared" si="10"/>
        <v>50.14</v>
      </c>
      <c r="CT6" s="21">
        <f t="shared" si="10"/>
        <v>54.83</v>
      </c>
      <c r="CU6" s="21">
        <f t="shared" si="10"/>
        <v>66.53</v>
      </c>
      <c r="CV6" s="21">
        <f t="shared" si="10"/>
        <v>52.35</v>
      </c>
      <c r="CW6" s="20" t="str">
        <f>IF(CW7="","",IF(CW7="-","【-】","【"&amp;SUBSTITUTE(TEXT(CW7,"#,##0.00"),"-","△")&amp;"】"))</f>
        <v>【52.55】</v>
      </c>
      <c r="CX6" s="21">
        <f>IF(CX7="",NA(),CX7)</f>
        <v>97.87</v>
      </c>
      <c r="CY6" s="21">
        <f t="shared" ref="CY6:DG6" si="11">IF(CY7="",NA(),CY7)</f>
        <v>98.09</v>
      </c>
      <c r="CZ6" s="21">
        <f t="shared" si="11"/>
        <v>100</v>
      </c>
      <c r="DA6" s="21">
        <f t="shared" si="11"/>
        <v>100</v>
      </c>
      <c r="DB6" s="21">
        <f t="shared" si="11"/>
        <v>100</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63622</v>
      </c>
      <c r="D7" s="23">
        <v>47</v>
      </c>
      <c r="E7" s="23">
        <v>17</v>
      </c>
      <c r="F7" s="23">
        <v>5</v>
      </c>
      <c r="G7" s="23">
        <v>0</v>
      </c>
      <c r="H7" s="23" t="s">
        <v>98</v>
      </c>
      <c r="I7" s="23" t="s">
        <v>99</v>
      </c>
      <c r="J7" s="23" t="s">
        <v>100</v>
      </c>
      <c r="K7" s="23" t="s">
        <v>101</v>
      </c>
      <c r="L7" s="23" t="s">
        <v>102</v>
      </c>
      <c r="M7" s="23" t="s">
        <v>103</v>
      </c>
      <c r="N7" s="24" t="s">
        <v>104</v>
      </c>
      <c r="O7" s="24" t="s">
        <v>105</v>
      </c>
      <c r="P7" s="24">
        <v>3.73</v>
      </c>
      <c r="Q7" s="24">
        <v>88.94</v>
      </c>
      <c r="R7" s="24">
        <v>3020</v>
      </c>
      <c r="S7" s="24">
        <v>7797</v>
      </c>
      <c r="T7" s="24">
        <v>330.37</v>
      </c>
      <c r="U7" s="24">
        <v>23.6</v>
      </c>
      <c r="V7" s="24">
        <v>288</v>
      </c>
      <c r="W7" s="24">
        <v>0.13</v>
      </c>
      <c r="X7" s="24">
        <v>2215.38</v>
      </c>
      <c r="Y7" s="24">
        <v>104.42</v>
      </c>
      <c r="Z7" s="24">
        <v>89.44</v>
      </c>
      <c r="AA7" s="24">
        <v>97.64</v>
      </c>
      <c r="AB7" s="24">
        <v>90.97</v>
      </c>
      <c r="AC7" s="24">
        <v>85.43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374.63</v>
      </c>
      <c r="BK7" s="24">
        <v>789.46</v>
      </c>
      <c r="BL7" s="24">
        <v>826.83</v>
      </c>
      <c r="BM7" s="24">
        <v>867.83</v>
      </c>
      <c r="BN7" s="24">
        <v>791.76</v>
      </c>
      <c r="BO7" s="24">
        <v>900.82</v>
      </c>
      <c r="BP7" s="24">
        <v>809.19</v>
      </c>
      <c r="BQ7" s="24">
        <v>78.22</v>
      </c>
      <c r="BR7" s="24">
        <v>46.13</v>
      </c>
      <c r="BS7" s="24">
        <v>48.41</v>
      </c>
      <c r="BT7" s="24">
        <v>41.67</v>
      </c>
      <c r="BU7" s="24">
        <v>38.31</v>
      </c>
      <c r="BV7" s="24">
        <v>57.77</v>
      </c>
      <c r="BW7" s="24">
        <v>57.31</v>
      </c>
      <c r="BX7" s="24">
        <v>57.08</v>
      </c>
      <c r="BY7" s="24">
        <v>56.26</v>
      </c>
      <c r="BZ7" s="24">
        <v>52.94</v>
      </c>
      <c r="CA7" s="24">
        <v>57.02</v>
      </c>
      <c r="CB7" s="24">
        <v>174.43</v>
      </c>
      <c r="CC7" s="24">
        <v>303.38</v>
      </c>
      <c r="CD7" s="24">
        <v>296.97000000000003</v>
      </c>
      <c r="CE7" s="24">
        <v>341.85</v>
      </c>
      <c r="CF7" s="24">
        <v>370.66</v>
      </c>
      <c r="CG7" s="24">
        <v>274.35000000000002</v>
      </c>
      <c r="CH7" s="24">
        <v>273.52</v>
      </c>
      <c r="CI7" s="24">
        <v>274.99</v>
      </c>
      <c r="CJ7" s="24">
        <v>282.08999999999997</v>
      </c>
      <c r="CK7" s="24">
        <v>303.27999999999997</v>
      </c>
      <c r="CL7" s="24">
        <v>273.68</v>
      </c>
      <c r="CM7" s="24">
        <v>43.51</v>
      </c>
      <c r="CN7" s="24">
        <v>48.7</v>
      </c>
      <c r="CO7" s="24">
        <v>42.86</v>
      </c>
      <c r="CP7" s="24">
        <v>42.86</v>
      </c>
      <c r="CQ7" s="24">
        <v>42.86</v>
      </c>
      <c r="CR7" s="24">
        <v>50.68</v>
      </c>
      <c r="CS7" s="24">
        <v>50.14</v>
      </c>
      <c r="CT7" s="24">
        <v>54.83</v>
      </c>
      <c r="CU7" s="24">
        <v>66.53</v>
      </c>
      <c r="CV7" s="24">
        <v>52.35</v>
      </c>
      <c r="CW7" s="24">
        <v>52.55</v>
      </c>
      <c r="CX7" s="24">
        <v>97.87</v>
      </c>
      <c r="CY7" s="24">
        <v>98.09</v>
      </c>
      <c r="CZ7" s="24">
        <v>100</v>
      </c>
      <c r="DA7" s="24">
        <v>100</v>
      </c>
      <c r="DB7" s="24">
        <v>100</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2023-12-12T02:52:26Z</dcterms:created>
  <dcterms:modified xsi:type="dcterms:W3CDTF">2024-01-26T05:01:30Z</dcterms:modified>
  <cp:category/>
</cp:coreProperties>
</file>