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kensetusuido\Desktop\"/>
    </mc:Choice>
  </mc:AlternateContent>
  <xr:revisionPtr revIDLastSave="0" documentId="13_ncr:1_{2105C636-A5B6-4C95-B0E3-0CA221B39DAA}" xr6:coauthVersionLast="44" xr6:coauthVersionMax="44" xr10:uidLastSave="{00000000-0000-0000-0000-000000000000}"/>
  <workbookProtection workbookAlgorithmName="SHA-512" workbookHashValue="XFwb4jmFbO1AbG2NHzE0KLfs5RhJuM3R+GQifaolQCoyGxVWXDkc4QaAkrM+VHvOsFnATOBmfIX1ntVTbZ2JmA==" workbookSaltValue="GyJpXdqdC2y0qXu7Oc0kV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L10" i="4"/>
  <c r="AD10" i="4"/>
  <c r="P10" i="4"/>
  <c r="I10" i="4"/>
  <c r="B10" i="4"/>
  <c r="AL8" i="4"/>
  <c r="P8" i="4"/>
  <c r="I8" i="4"/>
</calcChain>
</file>

<file path=xl/sharedStrings.xml><?xml version="1.0" encoding="utf-8"?>
<sst xmlns="http://schemas.openxmlformats.org/spreadsheetml/2006/main" count="236" uniqueCount="121">
  <si>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</si>
  <si>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</si>
  <si>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</si>
  <si>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</si>
  <si>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</si>
  <si>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</si>
  <si>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</si>
  <si>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</si>
  <si>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</si>
  <si>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</si>
  <si>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</si>
  <si>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</si>
  <si>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</si>
  <si>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</si>
  <si>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</si>
  <si>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</si>
  <si>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</si>
  <si>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</si>
  <si>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</si>
  <si>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</si>
  <si>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</si>
  <si>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</si>
  <si>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</si>
  <si>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</si>
  <si>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</si>
  <si>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</si>
  <si>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</si>
  <si>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</si>
  <si>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</si>
  <si>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</si>
  <si>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</si>
  <si>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</si>
  <si>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</si>
  <si>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</si>
  <si>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</si>
  <si>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</si>
  <si>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</si>
  <si>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</si>
  <si>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</si>
  <si>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</si>
  <si>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</si>
  <si>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</si>
  <si>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</si>
  <si>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</si>
  <si>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</si>
  <si>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</si>
  <si>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</si>
  <si>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</si>
  <si>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</si>
  <si>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</si>
  <si>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</si>
  <si>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</si>
  <si>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</si>
  <si>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</si>
  <si>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</si>
  <si>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</si>
  <si>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</si>
  <si>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</si>
  <si>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</si>
  <si>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</si>
  <si>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</si>
  <si>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</si>
  <si>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</si>
  <si>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</si>
  <si>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</si>
  <si>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</si>
  <si>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</si>
  <si>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</si>
  <si>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</si>
  <si>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</si>
  <si>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</si>
  <si>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</si>
  <si>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</si>
  <si>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</si>
  <si>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</si>
  <si>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</si>
  <si>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</si>
  <si>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</si>
  <si>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</si>
  <si>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</si>
  <si>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</si>
  <si>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</si>
  <si>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</si>
  <si>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</si>
  <si>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</si>
  <si>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</si>
  <si>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</si>
  <si>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</si>
  <si>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</si>
  <si>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</si>
  <si>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</si>
  <si>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</si>
  <si>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</si>
  <si>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</si>
  <si>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</si>
  <si>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</si>
  <si>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</si>
  <si>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</si>
  <si>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戸沢村</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</si>
  <si>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</si>
  <si>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</si>
  <si>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</si>
  <si>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</si>
  <si>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</si>
  <si>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</si>
  <si>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</si>
  <si>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</si>
  <si>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</si>
  <si>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</si>
  <si>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</si>
  <si>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</si>
  <si>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</si>
  <si>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</si>
  <si>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</si>
  <si>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</si>
  <si>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</si>
  <si>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</si>
  <si>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</si>
  <si>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・収益的収支比率について
料金算定については、逓減型料金方式となっており使用料の増加につれ従量料金が低減となります。
接続人口が少ないことから、料金収入だけをもって維持管理費を賄うには至っていません。（R4年実績で使用料収入が歳入に占める割合は8.9％となっています。）
・企業債残高対象事業規模費率について
R5年度からの地方公営企業会計移行に向けた、固定資産台帳整備業務に伴う企業債の発行があります。
・経費回収率、汚水処理原価、施設利用率について接続人口は前年437人から471人に増加しており、これは古口地区に子育て支援住宅が整備されたことが要因と考えられます。しかしながら、数値は依然低位で推移しています。
維持管理費については、前年度よりも修繕費等増額となったことにより、汚水処理原価については600円台に突入しました。
経費回収率については数値のとおり前年度よりも悪化しており、これまでの要因等により低位に留まっています。
・水洗化率について
率としては85.2％と好調ではありますが、人口減少に起因するものであり、高齢者のみ世帯の増加する中、新たな接続を期待できる状況にはありません。</t>
    <rPh sb="244" eb="246">
      <t>ゾウカ</t>
    </rPh>
    <rPh sb="254" eb="256">
      <t>フルクチ</t>
    </rPh>
    <rPh sb="256" eb="258">
      <t>チク</t>
    </rPh>
    <rPh sb="259" eb="261">
      <t>コソダ</t>
    </rPh>
    <rPh sb="262" eb="264">
      <t>シエン</t>
    </rPh>
    <rPh sb="264" eb="266">
      <t>ジュウタク</t>
    </rPh>
    <rPh sb="267" eb="269">
      <t>セイビ</t>
    </rPh>
    <rPh sb="275" eb="277">
      <t>ヨウイン</t>
    </rPh>
    <rPh sb="278" eb="279">
      <t>カンガ</t>
    </rPh>
    <rPh sb="292" eb="294">
      <t>スウチ</t>
    </rPh>
    <rPh sb="320" eb="323">
      <t>ゼンネンド</t>
    </rPh>
    <rPh sb="326" eb="328">
      <t>シュウゼン</t>
    </rPh>
    <rPh sb="328" eb="329">
      <t>ヒ</t>
    </rPh>
    <rPh sb="329" eb="330">
      <t>トウ</t>
    </rPh>
    <rPh sb="330" eb="332">
      <t>ゾウガク</t>
    </rPh>
    <rPh sb="359" eb="361">
      <t>トツニュウ</t>
    </rPh>
    <phoneticPr fontId="4"/>
  </si>
  <si>
    <t>・現在のところ耐用年数を経過した管渠については該当有りませんが、今後の課題として管渠の老朽化対策や、処理場の大規模修繕、更新等が必要となってくると考えられます。ストックマネジメント計画についてはH29年3月に策定し計画年度をR5年度までとしております。場合によって機能診断等も検討・実施しながら対応したいと考えています。</t>
    <rPh sb="50" eb="53">
      <t>ショリジョウ</t>
    </rPh>
    <rPh sb="54" eb="57">
      <t>ダイキボ</t>
    </rPh>
    <rPh sb="57" eb="59">
      <t>シュウゼン</t>
    </rPh>
    <rPh sb="60" eb="62">
      <t>コウシン</t>
    </rPh>
    <rPh sb="62" eb="63">
      <t>トウ</t>
    </rPh>
    <phoneticPr fontId="4"/>
  </si>
  <si>
    <t>従前から続く人口減少に加え、施設利用率は以前低く使用料金収入のみで維持管理費を賄うには至っておらず、一般会計の繰入金により維持運営している状況にあります。（歳入に占める繰入金の割合は86.3％）
今後の老朽化対策の一つとして以前より新規加入者の新設手数料等を積立て、僅かながらも将来の負担に備えています。
そのほか、処理施設の日常管理については最上圏域７市町村で組織する共同管理組合に委ねております。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</si>
</sst>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516-4D44-A154-786797437B1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0.36</c:v>
                </c:pt>
                <c:pt idx="2">
                  <c:v>0.39</c:v>
                </c:pt>
                <c:pt idx="3">
                  <c:v>0.1</c:v>
                </c:pt>
                <c:pt idx="4">
                  <c:v>0.08</c:v>
                </c:pt>
              </c:numCache>
            </c:numRef>
          </c:val>
          <c:smooth val="0"/>
          <c:extLst>
            <c:ext xmlns:c16="http://schemas.microsoft.com/office/drawing/2014/chart" uri="{C3380CC4-5D6E-409C-BE32-E72D297353CC}">
              <c16:uniqueId val="{00000001-E516-4D44-A154-786797437B1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18.75</c:v>
                </c:pt>
                <c:pt idx="1">
                  <c:v>19.63</c:v>
                </c:pt>
                <c:pt idx="2">
                  <c:v>19.38</c:v>
                </c:pt>
                <c:pt idx="3">
                  <c:v>16.63</c:v>
                </c:pt>
                <c:pt idx="4">
                  <c:v>17</c:v>
                </c:pt>
              </c:numCache>
            </c:numRef>
          </c:val>
          <c:extLst>
            <c:ext xmlns:c16="http://schemas.microsoft.com/office/drawing/2014/chart" uri="{C3380CC4-5D6E-409C-BE32-E72D297353CC}">
              <c16:uniqueId val="{00000000-6847-4FF4-8D5D-142388C3A6E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42.56</c:v>
                </c:pt>
                <c:pt idx="1">
                  <c:v>42.47</c:v>
                </c:pt>
                <c:pt idx="2">
                  <c:v>42.4</c:v>
                </c:pt>
                <c:pt idx="3">
                  <c:v>42.28</c:v>
                </c:pt>
                <c:pt idx="4">
                  <c:v>41.06</c:v>
                </c:pt>
              </c:numCache>
            </c:numRef>
          </c:val>
          <c:smooth val="0"/>
          <c:extLst>
            <c:ext xmlns:c16="http://schemas.microsoft.com/office/drawing/2014/chart" uri="{C3380CC4-5D6E-409C-BE32-E72D297353CC}">
              <c16:uniqueId val="{00000001-6847-4FF4-8D5D-142388C3A6E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81.67</c:v>
                </c:pt>
                <c:pt idx="1">
                  <c:v>83.8</c:v>
                </c:pt>
                <c:pt idx="2">
                  <c:v>84.46</c:v>
                </c:pt>
                <c:pt idx="3">
                  <c:v>86.19</c:v>
                </c:pt>
                <c:pt idx="4">
                  <c:v>85.17</c:v>
                </c:pt>
              </c:numCache>
            </c:numRef>
          </c:val>
          <c:extLst>
            <c:ext xmlns:c16="http://schemas.microsoft.com/office/drawing/2014/chart" uri="{C3380CC4-5D6E-409C-BE32-E72D297353CC}">
              <c16:uniqueId val="{00000000-0EFD-40C6-B859-491BF72055B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83.32</c:v>
                </c:pt>
                <c:pt idx="1">
                  <c:v>83.75</c:v>
                </c:pt>
                <c:pt idx="2">
                  <c:v>84.19</c:v>
                </c:pt>
                <c:pt idx="3">
                  <c:v>84.34</c:v>
                </c:pt>
                <c:pt idx="4">
                  <c:v>84.34</c:v>
                </c:pt>
              </c:numCache>
            </c:numRef>
          </c:val>
          <c:smooth val="0"/>
          <c:extLst>
            <c:ext xmlns:c16="http://schemas.microsoft.com/office/drawing/2014/chart" uri="{C3380CC4-5D6E-409C-BE32-E72D297353CC}">
              <c16:uniqueId val="{00000001-0EFD-40C6-B859-491BF72055B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46.47</c:v>
                </c:pt>
                <c:pt idx="1">
                  <c:v>42.66</c:v>
                </c:pt>
                <c:pt idx="2">
                  <c:v>40.31</c:v>
                </c:pt>
                <c:pt idx="3">
                  <c:v>41.3</c:v>
                </c:pt>
                <c:pt idx="4">
                  <c:v>40.479999999999997</c:v>
                </c:pt>
              </c:numCache>
            </c:numRef>
          </c:val>
          <c:extLst>
            <c:ext xmlns:c16="http://schemas.microsoft.com/office/drawing/2014/chart" uri="{C3380CC4-5D6E-409C-BE32-E72D297353CC}">
              <c16:uniqueId val="{00000000-1CDE-4F6C-974E-08FD032205F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CDE-4F6C-974E-08FD032205F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802-4A83-9A46-A0E13561C1D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802-4A83-9A46-A0E13561C1D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83D-4F5E-BCA4-DFFBE2300FC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83D-4F5E-BCA4-DFFBE2300FC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CAB-4145-A17F-31C65A76574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CAB-4145-A17F-31C65A76574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155-4C1D-BF27-CB87B147583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155-4C1D-BF27-CB87B147583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D49-41E4-87E9-FB44A132DBA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1194.1500000000001</c:v>
                </c:pt>
                <c:pt idx="1">
                  <c:v>1206.79</c:v>
                </c:pt>
                <c:pt idx="2">
                  <c:v>1258.43</c:v>
                </c:pt>
                <c:pt idx="3">
                  <c:v>1163.75</c:v>
                </c:pt>
                <c:pt idx="4">
                  <c:v>1195.47</c:v>
                </c:pt>
              </c:numCache>
            </c:numRef>
          </c:val>
          <c:smooth val="0"/>
          <c:extLst>
            <c:ext xmlns:c16="http://schemas.microsoft.com/office/drawing/2014/chart" uri="{C3380CC4-5D6E-409C-BE32-E72D297353CC}">
              <c16:uniqueId val="{00000001-8D49-41E4-87E9-FB44A132DBA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26.55</c:v>
                </c:pt>
                <c:pt idx="1">
                  <c:v>27.04</c:v>
                </c:pt>
                <c:pt idx="2">
                  <c:v>31.02</c:v>
                </c:pt>
                <c:pt idx="3">
                  <c:v>26.44</c:v>
                </c:pt>
                <c:pt idx="4">
                  <c:v>24.22</c:v>
                </c:pt>
              </c:numCache>
            </c:numRef>
          </c:val>
          <c:extLst>
            <c:ext xmlns:c16="http://schemas.microsoft.com/office/drawing/2014/chart" uri="{C3380CC4-5D6E-409C-BE32-E72D297353CC}">
              <c16:uniqueId val="{00000000-013D-41F8-AC3A-4535DEC0418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72.260000000000005</c:v>
                </c:pt>
                <c:pt idx="1">
                  <c:v>71.84</c:v>
                </c:pt>
                <c:pt idx="2">
                  <c:v>73.36</c:v>
                </c:pt>
                <c:pt idx="3">
                  <c:v>72.599999999999994</c:v>
                </c:pt>
                <c:pt idx="4">
                  <c:v>69.430000000000007</c:v>
                </c:pt>
              </c:numCache>
            </c:numRef>
          </c:val>
          <c:smooth val="0"/>
          <c:extLst>
            <c:ext xmlns:c16="http://schemas.microsoft.com/office/drawing/2014/chart" uri="{C3380CC4-5D6E-409C-BE32-E72D297353CC}">
              <c16:uniqueId val="{00000001-013D-41F8-AC3A-4535DEC0418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520.02</c:v>
                </c:pt>
                <c:pt idx="1">
                  <c:v>508.7</c:v>
                </c:pt>
                <c:pt idx="2">
                  <c:v>475.07</c:v>
                </c:pt>
                <c:pt idx="3">
                  <c:v>597.20000000000005</c:v>
                </c:pt>
                <c:pt idx="4">
                  <c:v>621.04999999999995</c:v>
                </c:pt>
              </c:numCache>
            </c:numRef>
          </c:val>
          <c:extLst>
            <c:ext xmlns:c16="http://schemas.microsoft.com/office/drawing/2014/chart" uri="{C3380CC4-5D6E-409C-BE32-E72D297353CC}">
              <c16:uniqueId val="{00000000-5F3F-4C5B-865F-C5BA1305F64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230.02</c:v>
                </c:pt>
                <c:pt idx="1">
                  <c:v>228.47</c:v>
                </c:pt>
                <c:pt idx="2">
                  <c:v>224.88</c:v>
                </c:pt>
                <c:pt idx="3">
                  <c:v>228.64</c:v>
                </c:pt>
                <c:pt idx="4">
                  <c:v>239.46</c:v>
                </c:pt>
              </c:numCache>
            </c:numRef>
          </c:val>
          <c:smooth val="0"/>
          <c:extLst>
            <c:ext xmlns:c16="http://schemas.microsoft.com/office/drawing/2014/chart" uri="{C3380CC4-5D6E-409C-BE32-E72D297353CC}">
              <c16:uniqueId val="{00000001-5F3F-4C5B-865F-C5BA1305F64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CF70" sqref="CF7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戸沢村</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特定環境保全公共下水道</v>
      </c>
      <c r="Q8" s="35"/>
      <c r="R8" s="35"/>
      <c r="S8" s="35"/>
      <c r="T8" s="35"/>
      <c r="U8" s="35"/>
      <c r="V8" s="35"/>
      <c r="W8" s="35" t="str">
        <f>データ!L6</f>
        <v>D2</v>
      </c>
      <c r="X8" s="35"/>
      <c r="Y8" s="35"/>
      <c r="Z8" s="35"/>
      <c r="AA8" s="35"/>
      <c r="AB8" s="35"/>
      <c r="AC8" s="35"/>
      <c r="AD8" s="36" t="str">
        <f>データ!$M$6</f>
        <v>非設置</v>
      </c>
      <c r="AE8" s="36"/>
      <c r="AF8" s="36"/>
      <c r="AG8" s="36"/>
      <c r="AH8" s="36"/>
      <c r="AI8" s="36"/>
      <c r="AJ8" s="36"/>
      <c r="AK8" s="3"/>
      <c r="AL8" s="37">
        <f>データ!S6</f>
        <v>4071</v>
      </c>
      <c r="AM8" s="37"/>
      <c r="AN8" s="37"/>
      <c r="AO8" s="37"/>
      <c r="AP8" s="37"/>
      <c r="AQ8" s="37"/>
      <c r="AR8" s="37"/>
      <c r="AS8" s="37"/>
      <c r="AT8" s="38">
        <f>データ!T6</f>
        <v>261.31</v>
      </c>
      <c r="AU8" s="38"/>
      <c r="AV8" s="38"/>
      <c r="AW8" s="38"/>
      <c r="AX8" s="38"/>
      <c r="AY8" s="38"/>
      <c r="AZ8" s="38"/>
      <c r="BA8" s="38"/>
      <c r="BB8" s="38">
        <f>データ!U6</f>
        <v>15.58</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13.68</v>
      </c>
      <c r="Q10" s="38"/>
      <c r="R10" s="38"/>
      <c r="S10" s="38"/>
      <c r="T10" s="38"/>
      <c r="U10" s="38"/>
      <c r="V10" s="38"/>
      <c r="W10" s="38">
        <f>データ!Q6</f>
        <v>95</v>
      </c>
      <c r="X10" s="38"/>
      <c r="Y10" s="38"/>
      <c r="Z10" s="38"/>
      <c r="AA10" s="38"/>
      <c r="AB10" s="38"/>
      <c r="AC10" s="38"/>
      <c r="AD10" s="37">
        <f>データ!R6</f>
        <v>3190</v>
      </c>
      <c r="AE10" s="37"/>
      <c r="AF10" s="37"/>
      <c r="AG10" s="37"/>
      <c r="AH10" s="37"/>
      <c r="AI10" s="37"/>
      <c r="AJ10" s="37"/>
      <c r="AK10" s="2"/>
      <c r="AL10" s="37">
        <f>データ!V6</f>
        <v>553</v>
      </c>
      <c r="AM10" s="37"/>
      <c r="AN10" s="37"/>
      <c r="AO10" s="37"/>
      <c r="AP10" s="37"/>
      <c r="AQ10" s="37"/>
      <c r="AR10" s="37"/>
      <c r="AS10" s="37"/>
      <c r="AT10" s="38">
        <f>データ!W6</f>
        <v>0.45</v>
      </c>
      <c r="AU10" s="38"/>
      <c r="AV10" s="38"/>
      <c r="AW10" s="38"/>
      <c r="AX10" s="38"/>
      <c r="AY10" s="38"/>
      <c r="AZ10" s="38"/>
      <c r="BA10" s="38"/>
      <c r="BB10" s="38">
        <f>データ!X6</f>
        <v>1228.8900000000001</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118</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119</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120</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【1,182.11】</v>
      </c>
      <c r="I86" s="12" t="str">
        <f>データ!CA6</f>
        <v>【73.78】</v>
      </c>
      <c r="J86" s="12" t="str">
        <f>データ!CL6</f>
        <v>【220.62】</v>
      </c>
      <c r="K86" s="12" t="str">
        <f>データ!CW6</f>
        <v>【42.22】</v>
      </c>
      <c r="L86" s="12" t="str">
        <f>データ!DH6</f>
        <v>【85.67】</v>
      </c>
      <c r="M86" s="12" t="s">
        <v>44</v>
      </c>
      <c r="N86" s="12" t="s">
        <v>44</v>
      </c>
      <c r="O86" s="12" t="str">
        <f>データ!EO6</f>
        <v>【0.13】</v>
      </c>
    </row>
  </sheetData>
  <sheetProtection algorithmName="SHA-512" hashValue="5Tkffx/FeMSRgomr92u7sK8qA0KGL6Cn2vkcqhEmfkUrgE8qaH7FkcKU2Tzji5FWthmSBOHxCMGSZIwxB7zFJg==" saltValue="T6g/1kFnCuM8Dnm8ip4NT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63673</v>
      </c>
      <c r="D6" s="19">
        <f t="shared" si="3"/>
        <v>47</v>
      </c>
      <c r="E6" s="19">
        <f t="shared" si="3"/>
        <v>17</v>
      </c>
      <c r="F6" s="19">
        <f t="shared" si="3"/>
        <v>4</v>
      </c>
      <c r="G6" s="19">
        <f t="shared" si="3"/>
        <v>0</v>
      </c>
      <c r="H6" s="19" t="str">
        <f t="shared" si="3"/>
        <v>山形県　戸沢村</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13.68</v>
      </c>
      <c r="Q6" s="20">
        <f t="shared" si="3"/>
        <v>95</v>
      </c>
      <c r="R6" s="20">
        <f t="shared" si="3"/>
        <v>3190</v>
      </c>
      <c r="S6" s="20">
        <f t="shared" si="3"/>
        <v>4071</v>
      </c>
      <c r="T6" s="20">
        <f t="shared" si="3"/>
        <v>261.31</v>
      </c>
      <c r="U6" s="20">
        <f t="shared" si="3"/>
        <v>15.58</v>
      </c>
      <c r="V6" s="20">
        <f t="shared" si="3"/>
        <v>553</v>
      </c>
      <c r="W6" s="20">
        <f t="shared" si="3"/>
        <v>0.45</v>
      </c>
      <c r="X6" s="20">
        <f t="shared" si="3"/>
        <v>1228.8900000000001</v>
      </c>
      <c r="Y6" s="21">
        <f>IF(Y7="",NA(),Y7)</f>
        <v>46.47</v>
      </c>
      <c r="Z6" s="21">
        <f t="shared" ref="Z6:AH6" si="4">IF(Z7="",NA(),Z7)</f>
        <v>42.66</v>
      </c>
      <c r="AA6" s="21">
        <f t="shared" si="4"/>
        <v>40.31</v>
      </c>
      <c r="AB6" s="21">
        <f t="shared" si="4"/>
        <v>41.3</v>
      </c>
      <c r="AC6" s="21">
        <f t="shared" si="4"/>
        <v>40.479999999999997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1194.1500000000001</v>
      </c>
      <c r="BL6" s="21">
        <f t="shared" si="7"/>
        <v>1206.79</v>
      </c>
      <c r="BM6" s="21">
        <f t="shared" si="7"/>
        <v>1258.43</v>
      </c>
      <c r="BN6" s="21">
        <f t="shared" si="7"/>
        <v>1163.75</v>
      </c>
      <c r="BO6" s="21">
        <f t="shared" si="7"/>
        <v>1195.47</v>
      </c>
      <c r="BP6" s="20" t="str">
        <f>IF(BP7="","",IF(BP7="-","【-】","【"&amp;SUBSTITUTE(TEXT(BP7,"#,##0.00"),"-","△")&amp;"】"))</f>
        <v>【1,182.11】</v>
      </c>
      <c r="BQ6" s="21">
        <f>IF(BQ7="",NA(),BQ7)</f>
        <v>26.55</v>
      </c>
      <c r="BR6" s="21">
        <f t="shared" ref="BR6:BZ6" si="8">IF(BR7="",NA(),BR7)</f>
        <v>27.04</v>
      </c>
      <c r="BS6" s="21">
        <f t="shared" si="8"/>
        <v>31.02</v>
      </c>
      <c r="BT6" s="21">
        <f t="shared" si="8"/>
        <v>26.44</v>
      </c>
      <c r="BU6" s="21">
        <f t="shared" si="8"/>
        <v>24.22</v>
      </c>
      <c r="BV6" s="21">
        <f t="shared" si="8"/>
        <v>72.260000000000005</v>
      </c>
      <c r="BW6" s="21">
        <f t="shared" si="8"/>
        <v>71.84</v>
      </c>
      <c r="BX6" s="21">
        <f t="shared" si="8"/>
        <v>73.36</v>
      </c>
      <c r="BY6" s="21">
        <f t="shared" si="8"/>
        <v>72.599999999999994</v>
      </c>
      <c r="BZ6" s="21">
        <f t="shared" si="8"/>
        <v>69.430000000000007</v>
      </c>
      <c r="CA6" s="20" t="str">
        <f>IF(CA7="","",IF(CA7="-","【-】","【"&amp;SUBSTITUTE(TEXT(CA7,"#,##0.00"),"-","△")&amp;"】"))</f>
        <v>【73.78】</v>
      </c>
      <c r="CB6" s="21">
        <f>IF(CB7="",NA(),CB7)</f>
        <v>520.02</v>
      </c>
      <c r="CC6" s="21">
        <f t="shared" ref="CC6:CK6" si="9">IF(CC7="",NA(),CC7)</f>
        <v>508.7</v>
      </c>
      <c r="CD6" s="21">
        <f t="shared" si="9"/>
        <v>475.07</v>
      </c>
      <c r="CE6" s="21">
        <f t="shared" si="9"/>
        <v>597.20000000000005</v>
      </c>
      <c r="CF6" s="21">
        <f t="shared" si="9"/>
        <v>621.04999999999995</v>
      </c>
      <c r="CG6" s="21">
        <f t="shared" si="9"/>
        <v>230.02</v>
      </c>
      <c r="CH6" s="21">
        <f t="shared" si="9"/>
        <v>228.47</v>
      </c>
      <c r="CI6" s="21">
        <f t="shared" si="9"/>
        <v>224.88</v>
      </c>
      <c r="CJ6" s="21">
        <f t="shared" si="9"/>
        <v>228.64</v>
      </c>
      <c r="CK6" s="21">
        <f t="shared" si="9"/>
        <v>239.46</v>
      </c>
      <c r="CL6" s="20" t="str">
        <f>IF(CL7="","",IF(CL7="-","【-】","【"&amp;SUBSTITUTE(TEXT(CL7,"#,##0.00"),"-","△")&amp;"】"))</f>
        <v>【220.62】</v>
      </c>
      <c r="CM6" s="21">
        <f>IF(CM7="",NA(),CM7)</f>
        <v>18.75</v>
      </c>
      <c r="CN6" s="21">
        <f t="shared" ref="CN6:CV6" si="10">IF(CN7="",NA(),CN7)</f>
        <v>19.63</v>
      </c>
      <c r="CO6" s="21">
        <f t="shared" si="10"/>
        <v>19.38</v>
      </c>
      <c r="CP6" s="21">
        <f t="shared" si="10"/>
        <v>16.63</v>
      </c>
      <c r="CQ6" s="21">
        <f t="shared" si="10"/>
        <v>17</v>
      </c>
      <c r="CR6" s="21">
        <f t="shared" si="10"/>
        <v>42.56</v>
      </c>
      <c r="CS6" s="21">
        <f t="shared" si="10"/>
        <v>42.47</v>
      </c>
      <c r="CT6" s="21">
        <f t="shared" si="10"/>
        <v>42.4</v>
      </c>
      <c r="CU6" s="21">
        <f t="shared" si="10"/>
        <v>42.28</v>
      </c>
      <c r="CV6" s="21">
        <f t="shared" si="10"/>
        <v>41.06</v>
      </c>
      <c r="CW6" s="20" t="str">
        <f>IF(CW7="","",IF(CW7="-","【-】","【"&amp;SUBSTITUTE(TEXT(CW7,"#,##0.00"),"-","△")&amp;"】"))</f>
        <v>【42.22】</v>
      </c>
      <c r="CX6" s="21">
        <f>IF(CX7="",NA(),CX7)</f>
        <v>81.67</v>
      </c>
      <c r="CY6" s="21">
        <f t="shared" ref="CY6:DG6" si="11">IF(CY7="",NA(),CY7)</f>
        <v>83.8</v>
      </c>
      <c r="CZ6" s="21">
        <f t="shared" si="11"/>
        <v>84.46</v>
      </c>
      <c r="DA6" s="21">
        <f t="shared" si="11"/>
        <v>86.19</v>
      </c>
      <c r="DB6" s="21">
        <f t="shared" si="11"/>
        <v>85.17</v>
      </c>
      <c r="DC6" s="21">
        <f t="shared" si="11"/>
        <v>83.32</v>
      </c>
      <c r="DD6" s="21">
        <f t="shared" si="11"/>
        <v>83.75</v>
      </c>
      <c r="DE6" s="21">
        <f t="shared" si="11"/>
        <v>84.19</v>
      </c>
      <c r="DF6" s="21">
        <f t="shared" si="11"/>
        <v>84.34</v>
      </c>
      <c r="DG6" s="21">
        <f t="shared" si="11"/>
        <v>84.34</v>
      </c>
      <c r="DH6" s="20" t="str">
        <f>IF(DH7="","",IF(DH7="-","【-】","【"&amp;SUBSTITUTE(TEXT(DH7,"#,##0.00"),"-","△")&amp;"】"))</f>
        <v>【85.67】</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0.13</v>
      </c>
      <c r="EK6" s="21">
        <f t="shared" si="14"/>
        <v>0.36</v>
      </c>
      <c r="EL6" s="21">
        <f t="shared" si="14"/>
        <v>0.39</v>
      </c>
      <c r="EM6" s="21">
        <f t="shared" si="14"/>
        <v>0.1</v>
      </c>
      <c r="EN6" s="21">
        <f t="shared" si="14"/>
        <v>0.08</v>
      </c>
      <c r="EO6" s="20" t="str">
        <f>IF(EO7="","",IF(EO7="-","【-】","【"&amp;SUBSTITUTE(TEXT(EO7,"#,##0.00"),"-","△")&amp;"】"))</f>
        <v>【0.13】</v>
      </c>
    </row>
    <row r="7" spans="1:145" s="22" customFormat="1" x14ac:dyDescent="0.15">
      <c r="A7" s="14"/>
      <c r="B7" s="23">
        <v>2022</v>
      </c>
      <c r="C7" s="23">
        <v>63673</v>
      </c>
      <c r="D7" s="23">
        <v>47</v>
      </c>
      <c r="E7" s="23">
        <v>17</v>
      </c>
      <c r="F7" s="23">
        <v>4</v>
      </c>
      <c r="G7" s="23">
        <v>0</v>
      </c>
      <c r="H7" s="23" t="s">
        <v>98</v>
      </c>
      <c r="I7" s="23" t="s">
        <v>99</v>
      </c>
      <c r="J7" s="23" t="s">
        <v>100</v>
      </c>
      <c r="K7" s="23" t="s">
        <v>101</v>
      </c>
      <c r="L7" s="23" t="s">
        <v>102</v>
      </c>
      <c r="M7" s="23" t="s">
        <v>103</v>
      </c>
      <c r="N7" s="24" t="s">
        <v>104</v>
      </c>
      <c r="O7" s="24" t="s">
        <v>105</v>
      </c>
      <c r="P7" s="24">
        <v>13.68</v>
      </c>
      <c r="Q7" s="24">
        <v>95</v>
      </c>
      <c r="R7" s="24">
        <v>3190</v>
      </c>
      <c r="S7" s="24">
        <v>4071</v>
      </c>
      <c r="T7" s="24">
        <v>261.31</v>
      </c>
      <c r="U7" s="24">
        <v>15.58</v>
      </c>
      <c r="V7" s="24">
        <v>553</v>
      </c>
      <c r="W7" s="24">
        <v>0.45</v>
      </c>
      <c r="X7" s="24">
        <v>1228.8900000000001</v>
      </c>
      <c r="Y7" s="24">
        <v>46.47</v>
      </c>
      <c r="Z7" s="24">
        <v>42.66</v>
      </c>
      <c r="AA7" s="24">
        <v>40.31</v>
      </c>
      <c r="AB7" s="24">
        <v>41.3</v>
      </c>
      <c r="AC7" s="24">
        <v>40.479999999999997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1194.1500000000001</v>
      </c>
      <c r="BL7" s="24">
        <v>1206.79</v>
      </c>
      <c r="BM7" s="24">
        <v>1258.43</v>
      </c>
      <c r="BN7" s="24">
        <v>1163.75</v>
      </c>
      <c r="BO7" s="24">
        <v>1195.47</v>
      </c>
      <c r="BP7" s="24">
        <v>1182.1099999999999</v>
      </c>
      <c r="BQ7" s="24">
        <v>26.55</v>
      </c>
      <c r="BR7" s="24">
        <v>27.04</v>
      </c>
      <c r="BS7" s="24">
        <v>31.02</v>
      </c>
      <c r="BT7" s="24">
        <v>26.44</v>
      </c>
      <c r="BU7" s="24">
        <v>24.22</v>
      </c>
      <c r="BV7" s="24">
        <v>72.260000000000005</v>
      </c>
      <c r="BW7" s="24">
        <v>71.84</v>
      </c>
      <c r="BX7" s="24">
        <v>73.36</v>
      </c>
      <c r="BY7" s="24">
        <v>72.599999999999994</v>
      </c>
      <c r="BZ7" s="24">
        <v>69.430000000000007</v>
      </c>
      <c r="CA7" s="24">
        <v>73.78</v>
      </c>
      <c r="CB7" s="24">
        <v>520.02</v>
      </c>
      <c r="CC7" s="24">
        <v>508.7</v>
      </c>
      <c r="CD7" s="24">
        <v>475.07</v>
      </c>
      <c r="CE7" s="24">
        <v>597.20000000000005</v>
      </c>
      <c r="CF7" s="24">
        <v>621.04999999999995</v>
      </c>
      <c r="CG7" s="24">
        <v>230.02</v>
      </c>
      <c r="CH7" s="24">
        <v>228.47</v>
      </c>
      <c r="CI7" s="24">
        <v>224.88</v>
      </c>
      <c r="CJ7" s="24">
        <v>228.64</v>
      </c>
      <c r="CK7" s="24">
        <v>239.46</v>
      </c>
      <c r="CL7" s="24">
        <v>220.62</v>
      </c>
      <c r="CM7" s="24">
        <v>18.75</v>
      </c>
      <c r="CN7" s="24">
        <v>19.63</v>
      </c>
      <c r="CO7" s="24">
        <v>19.38</v>
      </c>
      <c r="CP7" s="24">
        <v>16.63</v>
      </c>
      <c r="CQ7" s="24">
        <v>17</v>
      </c>
      <c r="CR7" s="24">
        <v>42.56</v>
      </c>
      <c r="CS7" s="24">
        <v>42.47</v>
      </c>
      <c r="CT7" s="24">
        <v>42.4</v>
      </c>
      <c r="CU7" s="24">
        <v>42.28</v>
      </c>
      <c r="CV7" s="24">
        <v>41.06</v>
      </c>
      <c r="CW7" s="24">
        <v>42.22</v>
      </c>
      <c r="CX7" s="24">
        <v>81.67</v>
      </c>
      <c r="CY7" s="24">
        <v>83.8</v>
      </c>
      <c r="CZ7" s="24">
        <v>84.46</v>
      </c>
      <c r="DA7" s="24">
        <v>86.19</v>
      </c>
      <c r="DB7" s="24">
        <v>85.17</v>
      </c>
      <c r="DC7" s="24">
        <v>83.32</v>
      </c>
      <c r="DD7" s="24">
        <v>83.75</v>
      </c>
      <c r="DE7" s="24">
        <v>84.19</v>
      </c>
      <c r="DF7" s="24">
        <v>84.34</v>
      </c>
      <c r="DG7" s="24">
        <v>84.34</v>
      </c>
      <c r="DH7" s="24">
        <v>85.67</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0.13</v>
      </c>
      <c r="EK7" s="24">
        <v>0.36</v>
      </c>
      <c r="EL7" s="24">
        <v>0.39</v>
      </c>
      <c r="EM7" s="24">
        <v>0.1</v>
      </c>
      <c r="EN7" s="24">
        <v>0.08</v>
      </c>
      <c r="EO7" s="24">
        <v>0.13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115</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建設水道課</cp:lastModifiedBy>
  <dcterms:created xsi:type="dcterms:W3CDTF">2023-12-12T02:49:31Z</dcterms:created>
  <dcterms:modified xsi:type="dcterms:W3CDTF">2024-01-17T06:14:41Z</dcterms:modified>
  <cp:category/>
</cp:coreProperties>
</file>