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4　決算統計\経営比較分析表\【経営比較分析表】2022_063827_47_1718\【経営比較分析表】2022_063827_47_1718\"/>
    </mc:Choice>
  </mc:AlternateContent>
  <xr:revisionPtr revIDLastSave="0" documentId="13_ncr:1_{64A5D85E-F04C-4662-BDEA-B4C25A731678}" xr6:coauthVersionLast="36" xr6:coauthVersionMax="36" xr10:uidLastSave="{00000000-0000-0000-0000-000000000000}"/>
  <workbookProtection workbookAlgorithmName="SHA-512" workbookHashValue="PkE7u+GYOZDFqGEhPKDYYKtrB/cdtHQjjZ0vwu9OWIoYWPzOIyjTFKyhTXaBTn05smrgCfYVTGVbYnGoE1uxdQ==" workbookSaltValue="/pZ04YVZnwUVeh/S9hTlNg==" workbookSpinCount="100000" lockStructure="1"/>
  <bookViews>
    <workbookView xWindow="0" yWindow="0" windowWidth="288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W8" i="4"/>
  <c r="I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<sst xmlns="http://schemas.openxmlformats.org/spreadsheetml/2006/main" count="236" uniqueCount="120">
  <si>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</si>
  <si>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</si>
  <si>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</si>
  <si>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</si>
  <si>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</si>
  <si>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</si>
  <si>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</si>
  <si>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</si>
  <si>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</si>
  <si>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</si>
  <si>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</si>
  <si>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</si>
  <si>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</si>
  <si>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</si>
  <si>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</si>
  <si>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</si>
  <si>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</si>
  <si>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</si>
  <si>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</si>
  <si>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</si>
  <si>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</si>
  <si>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</si>
  <si>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</si>
  <si>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</si>
  <si>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</si>
  <si>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</si>
  <si>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</si>
  <si>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</si>
  <si>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</si>
  <si>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</si>
  <si>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</si>
  <si>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</si>
  <si>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</si>
  <si>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</si>
  <si>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</si>
  <si>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</si>
  <si>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</si>
  <si>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</si>
  <si>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</si>
  <si>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</si>
  <si>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</si>
  <si>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</si>
  <si>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</si>
  <si>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</si>
  <si>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</si>
  <si>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</si>
  <si>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</si>
  <si>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</si>
  <si>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</si>
  <si>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</si>
  <si>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</si>
  <si>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</si>
  <si>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</si>
  <si>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</si>
  <si>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</si>
  <si>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</si>
  <si>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</si>
  <si>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</si>
  <si>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</si>
  <si>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</si>
  <si>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</si>
  <si>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</si>
  <si>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</si>
  <si>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</si>
  <si>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</si>
  <si>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</si>
  <si>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</si>
  <si>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</si>
  <si>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</si>
  <si>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</si>
  <si>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</si>
  <si>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</si>
  <si>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</si>
  <si>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</si>
  <si>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</si>
  <si>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</si>
  <si>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</si>
  <si>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</si>
  <si>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</si>
  <si>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</si>
  <si>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</si>
  <si>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</si>
  <si>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</si>
  <si>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</si>
  <si>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</si>
  <si>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</si>
  <si>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</si>
  <si>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</si>
  <si>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</si>
  <si>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</si>
  <si>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</si>
  <si>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</si>
  <si>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</si>
  <si>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</si>
  <si>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</si>
  <si>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</si>
  <si>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</si>
  <si>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</si>
  <si>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</si>
  <si>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</si>
  <si>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</si>
  <si>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</si>
  <si>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</si>
  <si>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</si>
  <si>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</si>
  <si>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</si>
  <si>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</si>
  <si>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</si>
  <si>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</si>
  <si>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</si>
  <si>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</si>
  <si>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</si>
  <si>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</si>
  <si>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</si>
  <si>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</si>
  <si>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</si>
  <si>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</si>
  <si>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年々人口が減少しているなか、接続率については頭打ちの状況である。
　企業債残高対事業規模比率については一般会計負担額が地方債現在高と同等となっているため、当該値が0.00となったものである。
　農業集落排水使用料の未収金については、税務会計課と連携を密にし、滞納額の減少に努めている。
　平成２１年６月分より平均１２．９％の料金改定を行い、料金水準は平均値を上回っている。
　令和６年度から公営企業会計への移行が予定されており、さらなる経営の健全性及び効率性を追求していく。</t>
    <phoneticPr fontId="4"/>
  </si>
  <si>
    <t>　処理場の機器類が耐用年数を迎えていることから、順次機器の更新を行っているところであるが、流域下水道への編入予定であるため、更新については慎重に行っていく。
　管渠については、約２０年程度で耐用年数には達していないため、今後更新計画を策定していく。</t>
    <phoneticPr fontId="4"/>
  </si>
  <si>
    <t>　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</si>
</sst>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12-4C59-887F-EA8206F9169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1812-4C59-887F-EA8206F9169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42.95</c:v>
                </c:pt>
                <c:pt idx="1">
                  <c:v>39.049999999999997</c:v>
                </c:pt>
                <c:pt idx="2">
                  <c:v>44.03</c:v>
                </c:pt>
                <c:pt idx="3">
                  <c:v>43.38</c:v>
                </c:pt>
                <c:pt idx="4">
                  <c:v>42.73</c:v>
                </c:pt>
              </c:numCache>
            </c:numRef>
          </c:val>
          <c:extLst>
            <c:ext xmlns:c16="http://schemas.microsoft.com/office/drawing/2014/chart" uri="{C3380CC4-5D6E-409C-BE32-E72D297353CC}">
              <c16:uniqueId val="{00000000-0068-4039-997E-F69577D0884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0068-4039-997E-F69577D0884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92.36</c:v>
                </c:pt>
                <c:pt idx="1">
                  <c:v>92.76</c:v>
                </c:pt>
                <c:pt idx="2">
                  <c:v>92.83</c:v>
                </c:pt>
                <c:pt idx="3">
                  <c:v>92.52</c:v>
                </c:pt>
                <c:pt idx="4">
                  <c:v>92.48</c:v>
                </c:pt>
              </c:numCache>
            </c:numRef>
          </c:val>
          <c:extLst>
            <c:ext xmlns:c16="http://schemas.microsoft.com/office/drawing/2014/chart" uri="{C3380CC4-5D6E-409C-BE32-E72D297353CC}">
              <c16:uniqueId val="{00000000-6E8B-43B4-B02F-464CDF6F7FA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6E8B-43B4-B02F-464CDF6F7FA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68.12</c:v>
                </c:pt>
                <c:pt idx="1">
                  <c:v>72.209999999999994</c:v>
                </c:pt>
                <c:pt idx="2">
                  <c:v>65.540000000000006</c:v>
                </c:pt>
                <c:pt idx="3">
                  <c:v>67.790000000000006</c:v>
                </c:pt>
                <c:pt idx="4">
                  <c:v>66.819999999999993</c:v>
                </c:pt>
              </c:numCache>
            </c:numRef>
          </c:val>
          <c:extLst>
            <c:ext xmlns:c16="http://schemas.microsoft.com/office/drawing/2014/chart" uri="{C3380CC4-5D6E-409C-BE32-E72D297353CC}">
              <c16:uniqueId val="{00000000-8867-4ABA-BB7B-DF1257BA4D6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67-4ABA-BB7B-DF1257BA4D6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88-49DF-963B-1F4DCB123D9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88-49DF-963B-1F4DCB123D9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19-4DE4-9FE7-F6398B5E8E7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19-4DE4-9FE7-F6398B5E8E7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E8A-4294-8A8A-07E550BDFBA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8A-4294-8A8A-07E550BDFBA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22-4EDD-85FD-B56366743B7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22-4EDD-85FD-B56366743B7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30-4584-8BA5-7FC337B23A2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5130-4584-8BA5-7FC337B23A2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65.23</c:v>
                </c:pt>
                <c:pt idx="1">
                  <c:v>86.36</c:v>
                </c:pt>
                <c:pt idx="2">
                  <c:v>66.45</c:v>
                </c:pt>
                <c:pt idx="3">
                  <c:v>88.51</c:v>
                </c:pt>
                <c:pt idx="4">
                  <c:v>69.66</c:v>
                </c:pt>
              </c:numCache>
            </c:numRef>
          </c:val>
          <c:extLst>
            <c:ext xmlns:c16="http://schemas.microsoft.com/office/drawing/2014/chart" uri="{C3380CC4-5D6E-409C-BE32-E72D297353CC}">
              <c16:uniqueId val="{00000000-2268-4F01-90A2-A9898918348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2268-4F01-90A2-A9898918348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307.04000000000002</c:v>
                </c:pt>
                <c:pt idx="1">
                  <c:v>235.35</c:v>
                </c:pt>
                <c:pt idx="2">
                  <c:v>308.44</c:v>
                </c:pt>
                <c:pt idx="3">
                  <c:v>230.8</c:v>
                </c:pt>
                <c:pt idx="4">
                  <c:v>291.41000000000003</c:v>
                </c:pt>
              </c:numCache>
            </c:numRef>
          </c:val>
          <c:extLst>
            <c:ext xmlns:c16="http://schemas.microsoft.com/office/drawing/2014/chart" uri="{C3380CC4-5D6E-409C-BE32-E72D297353CC}">
              <c16:uniqueId val="{00000000-B29B-4D1E-AC58-D1E85F80E20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B29B-4D1E-AC58-D1E85F80E20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13" zoomScale="85" zoomScaleNormal="85" workbookViewId="0">
      <selection activeCell="DD64" sqref="DD6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川西町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13971</v>
      </c>
      <c r="AM8" s="55"/>
      <c r="AN8" s="55"/>
      <c r="AO8" s="55"/>
      <c r="AP8" s="55"/>
      <c r="AQ8" s="55"/>
      <c r="AR8" s="55"/>
      <c r="AS8" s="55"/>
      <c r="AT8" s="54">
        <f>データ!T6</f>
        <v>166.6</v>
      </c>
      <c r="AU8" s="54"/>
      <c r="AV8" s="54"/>
      <c r="AW8" s="54"/>
      <c r="AX8" s="54"/>
      <c r="AY8" s="54"/>
      <c r="AZ8" s="54"/>
      <c r="BA8" s="54"/>
      <c r="BB8" s="54">
        <f>データ!U6</f>
        <v>83.86</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6.13</v>
      </c>
      <c r="Q10" s="54"/>
      <c r="R10" s="54"/>
      <c r="S10" s="54"/>
      <c r="T10" s="54"/>
      <c r="U10" s="54"/>
      <c r="V10" s="54"/>
      <c r="W10" s="54">
        <f>データ!Q6</f>
        <v>85.51</v>
      </c>
      <c r="X10" s="54"/>
      <c r="Y10" s="54"/>
      <c r="Z10" s="54"/>
      <c r="AA10" s="54"/>
      <c r="AB10" s="54"/>
      <c r="AC10" s="54"/>
      <c r="AD10" s="55">
        <f>データ!R6</f>
        <v>3850</v>
      </c>
      <c r="AE10" s="55"/>
      <c r="AF10" s="55"/>
      <c r="AG10" s="55"/>
      <c r="AH10" s="55"/>
      <c r="AI10" s="55"/>
      <c r="AJ10" s="55"/>
      <c r="AK10" s="2"/>
      <c r="AL10" s="55">
        <f>データ!V6</f>
        <v>851</v>
      </c>
      <c r="AM10" s="55"/>
      <c r="AN10" s="55"/>
      <c r="AO10" s="55"/>
      <c r="AP10" s="55"/>
      <c r="AQ10" s="55"/>
      <c r="AR10" s="55"/>
      <c r="AS10" s="55"/>
      <c r="AT10" s="54">
        <f>データ!W6</f>
        <v>0.98</v>
      </c>
      <c r="AU10" s="54"/>
      <c r="AV10" s="54"/>
      <c r="AW10" s="54"/>
      <c r="AX10" s="54"/>
      <c r="AY10" s="54"/>
      <c r="AZ10" s="54"/>
      <c r="BA10" s="54"/>
      <c r="BB10" s="54">
        <f>データ!X6</f>
        <v>868.37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DZcxesulJ3vbJI15d2Qp9ExJ//N5kUKfc4sSzas8cZtNg9Mp5rjP/BL7oWGk6NGNC47Kemao2g/j7rJEBLX2CA==" saltValue="ZXrfYSfh/v1/N09Y//Pev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63827</v>
      </c>
      <c r="D6" s="19">
        <f t="shared" si="3"/>
        <v>47</v>
      </c>
      <c r="E6" s="19">
        <f t="shared" si="3"/>
        <v>17</v>
      </c>
      <c r="F6" s="19">
        <f t="shared" si="3"/>
        <v>5</v>
      </c>
      <c r="G6" s="19">
        <f t="shared" si="3"/>
        <v>0</v>
      </c>
      <c r="H6" s="19" t="str">
        <f t="shared" si="3"/>
        <v>山形県　川西町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6.13</v>
      </c>
      <c r="Q6" s="20">
        <f t="shared" si="3"/>
        <v>85.51</v>
      </c>
      <c r="R6" s="20">
        <f t="shared" si="3"/>
        <v>3850</v>
      </c>
      <c r="S6" s="20">
        <f t="shared" si="3"/>
        <v>13971</v>
      </c>
      <c r="T6" s="20">
        <f t="shared" si="3"/>
        <v>166.6</v>
      </c>
      <c r="U6" s="20">
        <f t="shared" si="3"/>
        <v>83.86</v>
      </c>
      <c r="V6" s="20">
        <f t="shared" si="3"/>
        <v>851</v>
      </c>
      <c r="W6" s="20">
        <f t="shared" si="3"/>
        <v>0.98</v>
      </c>
      <c r="X6" s="20">
        <f t="shared" si="3"/>
        <v>868.37</v>
      </c>
      <c r="Y6" s="21">
        <f>IF(Y7="",NA(),Y7)</f>
        <v>68.12</v>
      </c>
      <c r="Z6" s="21">
        <f t="shared" ref="Z6:AH6" si="4">IF(Z7="",NA(),Z7)</f>
        <v>72.209999999999994</v>
      </c>
      <c r="AA6" s="21">
        <f t="shared" si="4"/>
        <v>65.540000000000006</v>
      </c>
      <c r="AB6" s="21">
        <f t="shared" si="4"/>
        <v>67.790000000000006</v>
      </c>
      <c r="AC6" s="21">
        <f t="shared" si="4"/>
        <v>66.819999999999993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65.23</v>
      </c>
      <c r="BR6" s="21">
        <f t="shared" ref="BR6:BZ6" si="8">IF(BR7="",NA(),BR7)</f>
        <v>86.36</v>
      </c>
      <c r="BS6" s="21">
        <f t="shared" si="8"/>
        <v>66.45</v>
      </c>
      <c r="BT6" s="21">
        <f t="shared" si="8"/>
        <v>88.51</v>
      </c>
      <c r="BU6" s="21">
        <f t="shared" si="8"/>
        <v>69.66</v>
      </c>
      <c r="BV6" s="21">
        <f t="shared" si="8"/>
        <v>57.77</v>
      </c>
      <c r="BW6" s="21">
        <f t="shared" si="8"/>
        <v>57.31</v>
      </c>
      <c r="BX6" s="21">
        <f t="shared" si="8"/>
        <v>57.08</v>
      </c>
      <c r="BY6" s="21">
        <f t="shared" si="8"/>
        <v>56.26</v>
      </c>
      <c r="BZ6" s="21">
        <f t="shared" si="8"/>
        <v>52.94</v>
      </c>
      <c r="CA6" s="20" t="str">
        <f>IF(CA7="","",IF(CA7="-","【-】","【"&amp;SUBSTITUTE(TEXT(CA7,"#,##0.00"),"-","△")&amp;"】"))</f>
        <v>【57.02】</v>
      </c>
      <c r="CB6" s="21">
        <f>IF(CB7="",NA(),CB7)</f>
        <v>307.04000000000002</v>
      </c>
      <c r="CC6" s="21">
        <f t="shared" ref="CC6:CK6" si="9">IF(CC7="",NA(),CC7)</f>
        <v>235.35</v>
      </c>
      <c r="CD6" s="21">
        <f t="shared" si="9"/>
        <v>308.44</v>
      </c>
      <c r="CE6" s="21">
        <f t="shared" si="9"/>
        <v>230.8</v>
      </c>
      <c r="CF6" s="21">
        <f t="shared" si="9"/>
        <v>291.41000000000003</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42.95</v>
      </c>
      <c r="CN6" s="21">
        <f t="shared" ref="CN6:CV6" si="10">IF(CN7="",NA(),CN7)</f>
        <v>39.049999999999997</v>
      </c>
      <c r="CO6" s="21">
        <f t="shared" si="10"/>
        <v>44.03</v>
      </c>
      <c r="CP6" s="21">
        <f t="shared" si="10"/>
        <v>43.38</v>
      </c>
      <c r="CQ6" s="21">
        <f t="shared" si="10"/>
        <v>42.73</v>
      </c>
      <c r="CR6" s="21">
        <f t="shared" si="10"/>
        <v>50.68</v>
      </c>
      <c r="CS6" s="21">
        <f t="shared" si="10"/>
        <v>50.14</v>
      </c>
      <c r="CT6" s="21">
        <f t="shared" si="10"/>
        <v>54.83</v>
      </c>
      <c r="CU6" s="21">
        <f t="shared" si="10"/>
        <v>66.53</v>
      </c>
      <c r="CV6" s="21">
        <f t="shared" si="10"/>
        <v>52.35</v>
      </c>
      <c r="CW6" s="20" t="str">
        <f>IF(CW7="","",IF(CW7="-","【-】","【"&amp;SUBSTITUTE(TEXT(CW7,"#,##0.00"),"-","△")&amp;"】"))</f>
        <v>【52.55】</v>
      </c>
      <c r="CX6" s="21">
        <f>IF(CX7="",NA(),CX7)</f>
        <v>92.36</v>
      </c>
      <c r="CY6" s="21">
        <f t="shared" ref="CY6:DG6" si="11">IF(CY7="",NA(),CY7)</f>
        <v>92.76</v>
      </c>
      <c r="CZ6" s="21">
        <f t="shared" si="11"/>
        <v>92.83</v>
      </c>
      <c r="DA6" s="21">
        <f t="shared" si="11"/>
        <v>92.52</v>
      </c>
      <c r="DB6" s="21">
        <f t="shared" si="11"/>
        <v>92.48</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63827</v>
      </c>
      <c r="D7" s="23">
        <v>47</v>
      </c>
      <c r="E7" s="23">
        <v>17</v>
      </c>
      <c r="F7" s="23">
        <v>5</v>
      </c>
      <c r="G7" s="23">
        <v>0</v>
      </c>
      <c r="H7" s="23" t="s">
        <v>98</v>
      </c>
      <c r="I7" s="23" t="s">
        <v>99</v>
      </c>
      <c r="J7" s="23" t="s">
        <v>100</v>
      </c>
      <c r="K7" s="23" t="s">
        <v>101</v>
      </c>
      <c r="L7" s="23" t="s">
        <v>102</v>
      </c>
      <c r="M7" s="23" t="s">
        <v>103</v>
      </c>
      <c r="N7" s="24" t="s">
        <v>104</v>
      </c>
      <c r="O7" s="24" t="s">
        <v>105</v>
      </c>
      <c r="P7" s="24">
        <v>6.13</v>
      </c>
      <c r="Q7" s="24">
        <v>85.51</v>
      </c>
      <c r="R7" s="24">
        <v>3850</v>
      </c>
      <c r="S7" s="24">
        <v>13971</v>
      </c>
      <c r="T7" s="24">
        <v>166.6</v>
      </c>
      <c r="U7" s="24">
        <v>83.86</v>
      </c>
      <c r="V7" s="24">
        <v>851</v>
      </c>
      <c r="W7" s="24">
        <v>0.98</v>
      </c>
      <c r="X7" s="24">
        <v>868.37</v>
      </c>
      <c r="Y7" s="24">
        <v>68.12</v>
      </c>
      <c r="Z7" s="24">
        <v>72.209999999999994</v>
      </c>
      <c r="AA7" s="24">
        <v>65.540000000000006</v>
      </c>
      <c r="AB7" s="24">
        <v>67.790000000000006</v>
      </c>
      <c r="AC7" s="24">
        <v>66.819999999999993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65.23</v>
      </c>
      <c r="BR7" s="24">
        <v>86.36</v>
      </c>
      <c r="BS7" s="24">
        <v>66.45</v>
      </c>
      <c r="BT7" s="24">
        <v>88.51</v>
      </c>
      <c r="BU7" s="24">
        <v>69.66</v>
      </c>
      <c r="BV7" s="24">
        <v>57.77</v>
      </c>
      <c r="BW7" s="24">
        <v>57.31</v>
      </c>
      <c r="BX7" s="24">
        <v>57.08</v>
      </c>
      <c r="BY7" s="24">
        <v>56.26</v>
      </c>
      <c r="BZ7" s="24">
        <v>52.94</v>
      </c>
      <c r="CA7" s="24">
        <v>57.02</v>
      </c>
      <c r="CB7" s="24">
        <v>307.04000000000002</v>
      </c>
      <c r="CC7" s="24">
        <v>235.35</v>
      </c>
      <c r="CD7" s="24">
        <v>308.44</v>
      </c>
      <c r="CE7" s="24">
        <v>230.8</v>
      </c>
      <c r="CF7" s="24">
        <v>291.41000000000003</v>
      </c>
      <c r="CG7" s="24">
        <v>274.35000000000002</v>
      </c>
      <c r="CH7" s="24">
        <v>273.52</v>
      </c>
      <c r="CI7" s="24">
        <v>274.99</v>
      </c>
      <c r="CJ7" s="24">
        <v>282.08999999999997</v>
      </c>
      <c r="CK7" s="24">
        <v>303.27999999999997</v>
      </c>
      <c r="CL7" s="24">
        <v>273.68</v>
      </c>
      <c r="CM7" s="24">
        <v>42.95</v>
      </c>
      <c r="CN7" s="24">
        <v>39.049999999999997</v>
      </c>
      <c r="CO7" s="24">
        <v>44.03</v>
      </c>
      <c r="CP7" s="24">
        <v>43.38</v>
      </c>
      <c r="CQ7" s="24">
        <v>42.73</v>
      </c>
      <c r="CR7" s="24">
        <v>50.68</v>
      </c>
      <c r="CS7" s="24">
        <v>50.14</v>
      </c>
      <c r="CT7" s="24">
        <v>54.83</v>
      </c>
      <c r="CU7" s="24">
        <v>66.53</v>
      </c>
      <c r="CV7" s="24">
        <v>52.35</v>
      </c>
      <c r="CW7" s="24">
        <v>52.55</v>
      </c>
      <c r="CX7" s="24">
        <v>92.36</v>
      </c>
      <c r="CY7" s="24">
        <v>92.76</v>
      </c>
      <c r="CZ7" s="24">
        <v>92.83</v>
      </c>
      <c r="DA7" s="24">
        <v>92.52</v>
      </c>
      <c r="DB7" s="24">
        <v>92.48</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tsukada</cp:lastModifiedBy>
  <dcterms:created xsi:type="dcterms:W3CDTF">2023-12-12T02:52:30Z</dcterms:created>
  <dcterms:modified xsi:type="dcterms:W3CDTF">2024-01-30T23:59:00Z</dcterms:modified>
  <cp:category/>
</cp:coreProperties>
</file>