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idebook\共有\600_地域整備課\300_上下水道室\00_全体\03_報告物\R5\20240116_ 【調査依頼：123 15時〆切】公営企業に係る経営比較分析表(令和４年度決算)の分析等について\_提出\"/>
    </mc:Choice>
  </mc:AlternateContent>
  <xr:revisionPtr revIDLastSave="0" documentId="13_ncr:1_{2D14CBB6-45D1-45A2-9C1E-637A6E4C3A7B}" xr6:coauthVersionLast="47" xr6:coauthVersionMax="47" xr10:uidLastSave="{00000000-0000-0000-0000-000000000000}"/>
  <workbookProtection workbookAlgorithmName="SHA-512" workbookHashValue="mlDWS/O6tnlsw4JHCY5KZrwvss6szUyo8Jmbkx5r3vNCuVxvhbF01EhK7QKHyb7lfnQMVt1FjtCPWXAKayieCA==" workbookSaltValue="iSXVM5sfY2cMVksyH/F6T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S6" i="5"/>
  <c r="AL8" i="4" s="1"/>
  <c r="R6" i="5"/>
  <c r="Q6" i="5"/>
  <c r="P6" i="5"/>
  <c r="O6" i="5"/>
  <c r="I10" i="4" s="1"/>
  <c r="N6" i="5"/>
  <c r="B10" i="4" s="1"/>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L10" i="4"/>
  <c r="AD10" i="4"/>
  <c r="W10" i="4"/>
  <c r="P10" i="4"/>
  <c r="BB8" i="4"/>
  <c r="AT8" i="4"/>
  <c r="I8" i="4"/>
  <c r="B8" i="4"/>
</calcChain>
</file>

<file path=xl/sharedStrings.xml><?xml version="1.0" encoding="utf-8"?>
<sst xmlns="http://schemas.openxmlformats.org/spreadsheetml/2006/main" count="247" uniqueCount="120">
  <si>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</si>
  <si>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</si>
  <si>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</si>
  <si>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</si>
  <si>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</si>
  <si>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</si>
  <si>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</si>
  <si>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</si>
  <si>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</si>
  <si>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</si>
  <si>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</si>
  <si>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</si>
  <si>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</si>
  <si>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</si>
  <si>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</si>
  <si>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</si>
  <si>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</si>
  <si>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</si>
  <si>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</si>
  <si>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</si>
  <si>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</si>
  <si>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</si>
  <si>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</si>
  <si>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</si>
  <si>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</si>
  <si>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</si>
  <si>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</si>
  <si>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</si>
  <si>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</si>
  <si>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</si>
  <si>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</si>
  <si>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</si>
  <si>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</si>
  <si>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</si>
  <si>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</si>
  <si>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</si>
  <si>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</si>
  <si>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</si>
  <si>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</si>
  <si>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</si>
  <si>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</si>
  <si>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</si>
  <si>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</si>
  <si>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</si>
  <si>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</si>
  <si>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</si>
  <si>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</si>
  <si>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</si>
  <si>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</si>
  <si>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</si>
  <si>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</si>
  <si>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</si>
  <si>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</si>
  <si>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</si>
  <si>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</si>
  <si>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</si>
  <si>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</si>
  <si>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</si>
  <si>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</si>
  <si>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</si>
  <si>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</si>
  <si>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</si>
  <si>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</si>
  <si>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</si>
  <si>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</si>
  <si>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</si>
  <si>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</si>
  <si>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</si>
  <si>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</si>
  <si>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</si>
  <si>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</si>
  <si>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</si>
  <si>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</si>
  <si>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</si>
  <si>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</si>
  <si>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</si>
  <si>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</si>
  <si>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</si>
  <si>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</si>
  <si>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</si>
  <si>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</si>
  <si>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</si>
  <si>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</si>
  <si>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</si>
  <si>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</si>
  <si>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</si>
  <si>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</si>
  <si>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</si>
  <si>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</si>
  <si>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</si>
  <si>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</si>
  <si>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</si>
  <si>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</si>
  <si>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</si>
  <si>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</si>
  <si>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</si>
  <si>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</si>
  <si>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</si>
  <si>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</si>
  <si>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</si>
  <si>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</si>
  <si>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</si>
  <si>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</si>
  <si>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</si>
  <si>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</si>
  <si>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</si>
  <si>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</si>
  <si>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</si>
  <si>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</si>
  <si>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</si>
  <si>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</si>
  <si>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</si>
  <si>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</si>
  <si>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</si>
  <si>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</si>
  <si>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</si>
  <si>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</si>
  <si>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浄化槽設置数が増えるに従って設備更新の必要性は高まってくる。特に通常運転に不可欠なブロアーの故障件数が増えてきていることから、計画的な更新計画の作成時期に達している。</t>
    <rPh sb="1" eb="4">
      <t>ジョウカソウ</t>
    </rPh>
    <phoneticPr fontId="4"/>
  </si>
  <si>
    <t>　経費削減に努め、施設長寿命化など計画的な更新を検討し、料金水準適正化の検討を実施しながら他会計繰入金の依存割合を小さくする必要がある。しかし、人口の減少、高齢化が進行している本町の状況にあってライフライン料金の値上げは行政サービスの低下に繋がりかねず慎重にならざるを得ない。そのような状況下、施設の更新など必要な事業を抱えていることから、より健全な事業体となるため必要な料金体系の見直し、施設管理費の削減など取り組まなければならない課題も多い。
　集合処理方式と個別処理方式を比較した場合、汚水処理原価では個別処理方式にその優位性が存在した。本町のような散居集落において今後生活排水処理事業を推進していくとき、経済的より優位な方法を更新時においても選択していく。</t>
    <rPh sb="88" eb="89">
      <t>ホン</t>
    </rPh>
    <rPh sb="272" eb="273">
      <t>ホン</t>
    </rPh>
    <phoneticPr fontId="4"/>
  </si>
  <si>
    <t>　①から、浄化槽新規接続に対し農業集落排水への切り替えなどによる収入の減少が続いていたなか、当該年度においては、前年度比で増加したものの、令和4年8月に飯豊町を襲った豪雨により、生活排水個別処理施設（浄化槽や設備等）が被災したことによる災害復旧費用が生じたことから、依然として他会計繰入金の依存割合は大きい。今後も利用者の減少による料金収入の減、費用や地方債償還が上回る状態が続く見込みのため、他会計繰入金の依存割合は大きくなる。
　④から、類似団体平均値の5倍前後の状態が続いている。投資的事業が継続しているためと考える。
　⑤から、経費回収率が60%を下回っている状況が続いており、さらには、収益的収支比率と同様の要因から、当該年度は50％を下回る率となった。そのため、料金収入だけでは賄いきれず、他会計繰入金に依存する割合が増えている。令和2年度から、公営企業化に向け取り組んでおり、今後、事業に係る費用の削減は当然のことながら、使用料の見直しを行い、適正な料金体系の構築を図っていきたい。
　⑥から、前年度は、類似団体平均値と同程度であったが、それでも依然として汚水処理原価は高い状況にあった。さらには、当該年度においては、災害復旧費用の増大により68.1ポイントも増加した。浄化槽設置数が増え日常管理に係る費用も増加している一方で、費用に対する料金収入とのバランスが取れていないためである。
　⑦⑧から、施設利用率は類似団体平均値を下回っており、適切な施設規模となっているか状況をしっかり把握していく必要がある。水洗化率については、類似団体平均値と比べて高い数値であり、100％を維持している。</t>
    <rPh sb="5" eb="8">
      <t>ジョウカソウ</t>
    </rPh>
    <rPh sb="10" eb="12">
      <t>セツゾク</t>
    </rPh>
    <rPh sb="13" eb="14">
      <t>タイ</t>
    </rPh>
    <rPh sb="32" eb="34">
      <t>シュウニュウ</t>
    </rPh>
    <rPh sb="35" eb="37">
      <t>ゲンショウ</t>
    </rPh>
    <rPh sb="38" eb="39">
      <t>ツヅ</t>
    </rPh>
    <rPh sb="46" eb="48">
      <t>トウガイ</t>
    </rPh>
    <rPh sb="48" eb="50">
      <t>ネンド</t>
    </rPh>
    <rPh sb="57" eb="59">
      <t>ネンド</t>
    </rPh>
    <rPh sb="59" eb="60">
      <t>ヒ</t>
    </rPh>
    <rPh sb="61" eb="63">
      <t>ゾウカ</t>
    </rPh>
    <rPh sb="89" eb="91">
      <t>セイカツ</t>
    </rPh>
    <rPh sb="91" eb="93">
      <t>ハイスイ</t>
    </rPh>
    <rPh sb="93" eb="95">
      <t>コベツ</t>
    </rPh>
    <rPh sb="95" eb="97">
      <t>ショリ</t>
    </rPh>
    <rPh sb="100" eb="103">
      <t>ジョウカソウ</t>
    </rPh>
    <rPh sb="104" eb="106">
      <t>セツビ</t>
    </rPh>
    <rPh sb="106" eb="107">
      <t>トウ</t>
    </rPh>
    <rPh sb="133" eb="135">
      <t>イゼン</t>
    </rPh>
    <rPh sb="231" eb="233">
      <t>ゼンゴ</t>
    </rPh>
    <rPh sb="306" eb="308">
      <t>ドウヨウ</t>
    </rPh>
    <rPh sb="309" eb="311">
      <t>ヨウイン</t>
    </rPh>
    <rPh sb="314" eb="316">
      <t>トウガイ</t>
    </rPh>
    <rPh sb="316" eb="318">
      <t>ネンド</t>
    </rPh>
    <rPh sb="323" eb="325">
      <t>シタマワ</t>
    </rPh>
    <rPh sb="326" eb="327">
      <t>リツ</t>
    </rPh>
    <rPh sb="454" eb="457">
      <t>ゼンネンド</t>
    </rPh>
    <rPh sb="467" eb="470">
      <t>ドウテイド</t>
    </rPh>
    <rPh sb="506" eb="508">
      <t>トウガイ</t>
    </rPh>
    <rPh sb="508" eb="510">
      <t>ネンド</t>
    </rPh>
    <rPh sb="516" eb="518">
      <t>サイガイ</t>
    </rPh>
    <rPh sb="518" eb="520">
      <t>フッキュウ</t>
    </rPh>
    <rPh sb="520" eb="522">
      <t>ヒヨウ</t>
    </rPh>
    <rPh sb="523" eb="525">
      <t>ゾウダイ</t>
    </rPh>
    <rPh sb="537" eb="539">
      <t>ゾウカ</t>
    </rPh>
    <rPh sb="542" eb="545">
      <t>ジョウカソウ</t>
    </rPh>
    <rPh sb="567" eb="569">
      <t>イッポウ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</si>
</sst>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589-4B61-AC32-55D3F4C5EEA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589-4B61-AC32-55D3F4C5EEA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60.3</c:v>
                </c:pt>
                <c:pt idx="1">
                  <c:v>52.41</c:v>
                </c:pt>
                <c:pt idx="2">
                  <c:v>50</c:v>
                </c:pt>
                <c:pt idx="3">
                  <c:v>49.71</c:v>
                </c:pt>
                <c:pt idx="4">
                  <c:v>47.75</c:v>
                </c:pt>
              </c:numCache>
            </c:numRef>
          </c:val>
          <c:extLst>
            <c:ext xmlns:c16="http://schemas.microsoft.com/office/drawing/2014/chart" uri="{C3380CC4-5D6E-409C-BE32-E72D297353CC}">
              <c16:uniqueId val="{00000000-9EAF-4E41-8648-44D88B300E3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54.93</c:v>
                </c:pt>
                <c:pt idx="1">
                  <c:v>59.64</c:v>
                </c:pt>
                <c:pt idx="2">
                  <c:v>58.19</c:v>
                </c:pt>
                <c:pt idx="3">
                  <c:v>56.52</c:v>
                </c:pt>
                <c:pt idx="4">
                  <c:v>88.45</c:v>
                </c:pt>
              </c:numCache>
            </c:numRef>
          </c:val>
          <c:smooth val="0"/>
          <c:extLst>
            <c:ext xmlns:c16="http://schemas.microsoft.com/office/drawing/2014/chart" uri="{C3380CC4-5D6E-409C-BE32-E72D297353CC}">
              <c16:uniqueId val="{00000001-9EAF-4E41-8648-44D88B300E3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821-4011-8367-C6F8076BF73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65.569999999999993</c:v>
                </c:pt>
                <c:pt idx="1">
                  <c:v>90.63</c:v>
                </c:pt>
                <c:pt idx="2">
                  <c:v>87.8</c:v>
                </c:pt>
                <c:pt idx="3">
                  <c:v>88.43</c:v>
                </c:pt>
                <c:pt idx="4">
                  <c:v>90.34</c:v>
                </c:pt>
              </c:numCache>
            </c:numRef>
          </c:val>
          <c:smooth val="0"/>
          <c:extLst>
            <c:ext xmlns:c16="http://schemas.microsoft.com/office/drawing/2014/chart" uri="{C3380CC4-5D6E-409C-BE32-E72D297353CC}">
              <c16:uniqueId val="{00000001-B821-4011-8367-C6F8076BF73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85.77</c:v>
                </c:pt>
                <c:pt idx="1">
                  <c:v>84.56</c:v>
                </c:pt>
                <c:pt idx="2">
                  <c:v>83.29</c:v>
                </c:pt>
                <c:pt idx="3">
                  <c:v>81.25</c:v>
                </c:pt>
                <c:pt idx="4">
                  <c:v>82.77</c:v>
                </c:pt>
              </c:numCache>
            </c:numRef>
          </c:val>
          <c:extLst>
            <c:ext xmlns:c16="http://schemas.microsoft.com/office/drawing/2014/chart" uri="{C3380CC4-5D6E-409C-BE32-E72D297353CC}">
              <c16:uniqueId val="{00000000-550F-4F6A-9100-97A70306C47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0F-4F6A-9100-97A70306C47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EE-46DC-A9DD-759EACAA98B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EE-46DC-A9DD-759EACAA98B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6D7-4E36-A6A6-73A9634ABC3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D7-4E36-A6A6-73A9634ABC3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93-47DA-BF6F-5A998442E96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93-47DA-BF6F-5A998442E96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50-48F4-B3B6-41596540727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50-48F4-B3B6-41596540727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1003.78</c:v>
                </c:pt>
                <c:pt idx="1">
                  <c:v>1068.52</c:v>
                </c:pt>
                <c:pt idx="2">
                  <c:v>1194</c:v>
                </c:pt>
                <c:pt idx="3">
                  <c:v>1389.56</c:v>
                </c:pt>
                <c:pt idx="4">
                  <c:v>1474.4</c:v>
                </c:pt>
              </c:numCache>
            </c:numRef>
          </c:val>
          <c:extLst>
            <c:ext xmlns:c16="http://schemas.microsoft.com/office/drawing/2014/chart" uri="{C3380CC4-5D6E-409C-BE32-E72D297353CC}">
              <c16:uniqueId val="{00000000-62DD-4B7B-9CA2-129B0CB11A8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386.46</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62DD-4B7B-9CA2-129B0CB11A8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47.85</c:v>
                </c:pt>
                <c:pt idx="1">
                  <c:v>56.4</c:v>
                </c:pt>
                <c:pt idx="2">
                  <c:v>53.77</c:v>
                </c:pt>
                <c:pt idx="3">
                  <c:v>57.96</c:v>
                </c:pt>
                <c:pt idx="4">
                  <c:v>46.64</c:v>
                </c:pt>
              </c:numCache>
            </c:numRef>
          </c:val>
          <c:extLst>
            <c:ext xmlns:c16="http://schemas.microsoft.com/office/drawing/2014/chart" uri="{C3380CC4-5D6E-409C-BE32-E72D297353CC}">
              <c16:uniqueId val="{00000000-750A-4181-8B1B-D45A7B7607F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55.85</c:v>
                </c:pt>
                <c:pt idx="1">
                  <c:v>62.5</c:v>
                </c:pt>
                <c:pt idx="2">
                  <c:v>60.59</c:v>
                </c:pt>
                <c:pt idx="3">
                  <c:v>60</c:v>
                </c:pt>
                <c:pt idx="4">
                  <c:v>59.01</c:v>
                </c:pt>
              </c:numCache>
            </c:numRef>
          </c:val>
          <c:smooth val="0"/>
          <c:extLst>
            <c:ext xmlns:c16="http://schemas.microsoft.com/office/drawing/2014/chart" uri="{C3380CC4-5D6E-409C-BE32-E72D297353CC}">
              <c16:uniqueId val="{00000001-750A-4181-8B1B-D45A7B7607F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326.57</c:v>
                </c:pt>
                <c:pt idx="1">
                  <c:v>283.77999999999997</c:v>
                </c:pt>
                <c:pt idx="2">
                  <c:v>301.41000000000003</c:v>
                </c:pt>
                <c:pt idx="3">
                  <c:v>280.70999999999998</c:v>
                </c:pt>
                <c:pt idx="4">
                  <c:v>348.81</c:v>
                </c:pt>
              </c:numCache>
            </c:numRef>
          </c:val>
          <c:extLst>
            <c:ext xmlns:c16="http://schemas.microsoft.com/office/drawing/2014/chart" uri="{C3380CC4-5D6E-409C-BE32-E72D297353CC}">
              <c16:uniqueId val="{00000000-8F8A-4910-A0B4-D26E1414E66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287.91000000000003</c:v>
                </c:pt>
                <c:pt idx="1">
                  <c:v>269.33</c:v>
                </c:pt>
                <c:pt idx="2">
                  <c:v>280.23</c:v>
                </c:pt>
                <c:pt idx="3">
                  <c:v>282.70999999999998</c:v>
                </c:pt>
                <c:pt idx="4">
                  <c:v>291.82</c:v>
                </c:pt>
              </c:numCache>
            </c:numRef>
          </c:val>
          <c:smooth val="0"/>
          <c:extLst>
            <c:ext xmlns:c16="http://schemas.microsoft.com/office/drawing/2014/chart" uri="{C3380CC4-5D6E-409C-BE32-E72D297353CC}">
              <c16:uniqueId val="{00000001-8F8A-4910-A0B4-D26E1414E66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W7" zoomScaleNormal="100" workbookViewId="0">
      <selection activeCell="CG12" sqref="CG1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飯豊町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6530</v>
      </c>
      <c r="AM8" s="46"/>
      <c r="AN8" s="46"/>
      <c r="AO8" s="46"/>
      <c r="AP8" s="46"/>
      <c r="AQ8" s="46"/>
      <c r="AR8" s="46"/>
      <c r="AS8" s="46"/>
      <c r="AT8" s="45">
        <f>データ!T6</f>
        <v>329.41</v>
      </c>
      <c r="AU8" s="45"/>
      <c r="AV8" s="45"/>
      <c r="AW8" s="45"/>
      <c r="AX8" s="45"/>
      <c r="AY8" s="45"/>
      <c r="AZ8" s="45"/>
      <c r="BA8" s="45"/>
      <c r="BB8" s="45">
        <f>データ!U6</f>
        <v>19.82</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11.12</v>
      </c>
      <c r="Q10" s="45"/>
      <c r="R10" s="45"/>
      <c r="S10" s="45"/>
      <c r="T10" s="45"/>
      <c r="U10" s="45"/>
      <c r="V10" s="45"/>
      <c r="W10" s="45">
        <f>データ!Q6</f>
        <v>100</v>
      </c>
      <c r="X10" s="45"/>
      <c r="Y10" s="45"/>
      <c r="Z10" s="45"/>
      <c r="AA10" s="45"/>
      <c r="AB10" s="45"/>
      <c r="AC10" s="45"/>
      <c r="AD10" s="46">
        <f>データ!R6</f>
        <v>3080</v>
      </c>
      <c r="AE10" s="46"/>
      <c r="AF10" s="46"/>
      <c r="AG10" s="46"/>
      <c r="AH10" s="46"/>
      <c r="AI10" s="46"/>
      <c r="AJ10" s="46"/>
      <c r="AK10" s="2"/>
      <c r="AL10" s="46">
        <f>データ!V6</f>
        <v>723</v>
      </c>
      <c r="AM10" s="46"/>
      <c r="AN10" s="46"/>
      <c r="AO10" s="46"/>
      <c r="AP10" s="46"/>
      <c r="AQ10" s="46"/>
      <c r="AR10" s="46"/>
      <c r="AS10" s="46"/>
      <c r="AT10" s="45">
        <f>データ!W6</f>
        <v>19.670000000000002</v>
      </c>
      <c r="AU10" s="45"/>
      <c r="AV10" s="45"/>
      <c r="AW10" s="45"/>
      <c r="AX10" s="45"/>
      <c r="AY10" s="45"/>
      <c r="AZ10" s="45"/>
      <c r="BA10" s="45"/>
      <c r="BB10" s="45">
        <f>データ!X6</f>
        <v>36.76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44</v>
      </c>
      <c r="N86" s="12" t="s">
        <v>43</v>
      </c>
      <c r="O86" s="12" t="str">
        <f>データ!EO6</f>
        <v>【-】</v>
      </c>
    </row>
  </sheetData>
  <sheetProtection algorithmName="SHA-512" hashValue="w1VPemrdGOJSmKnY2rSdY5ozrC5fB78qKmiKraoqyr+kiJK4xP6LbDMIsnqmOSP7u87dslITMWNukI0pbMW0Hw==" saltValue="jrhg6EfOrCdCAcx5TTfBq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64033</v>
      </c>
      <c r="D6" s="19">
        <f t="shared" si="3"/>
        <v>47</v>
      </c>
      <c r="E6" s="19">
        <f t="shared" si="3"/>
        <v>18</v>
      </c>
      <c r="F6" s="19">
        <f t="shared" si="3"/>
        <v>0</v>
      </c>
      <c r="G6" s="19">
        <f t="shared" si="3"/>
        <v>0</v>
      </c>
      <c r="H6" s="19" t="str">
        <f t="shared" si="3"/>
        <v>山形県　飯豊町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11.12</v>
      </c>
      <c r="Q6" s="20">
        <f t="shared" si="3"/>
        <v>100</v>
      </c>
      <c r="R6" s="20">
        <f t="shared" si="3"/>
        <v>3080</v>
      </c>
      <c r="S6" s="20">
        <f t="shared" si="3"/>
        <v>6530</v>
      </c>
      <c r="T6" s="20">
        <f t="shared" si="3"/>
        <v>329.41</v>
      </c>
      <c r="U6" s="20">
        <f t="shared" si="3"/>
        <v>19.82</v>
      </c>
      <c r="V6" s="20">
        <f t="shared" si="3"/>
        <v>723</v>
      </c>
      <c r="W6" s="20">
        <f t="shared" si="3"/>
        <v>19.670000000000002</v>
      </c>
      <c r="X6" s="20">
        <f t="shared" si="3"/>
        <v>36.76</v>
      </c>
      <c r="Y6" s="21">
        <f>IF(Y7="",NA(),Y7)</f>
        <v>85.77</v>
      </c>
      <c r="Z6" s="21">
        <f t="shared" ref="Z6:AH6" si="4">IF(Z7="",NA(),Z7)</f>
        <v>84.56</v>
      </c>
      <c r="AA6" s="21">
        <f t="shared" si="4"/>
        <v>83.29</v>
      </c>
      <c r="AB6" s="21">
        <f t="shared" si="4"/>
        <v>81.25</v>
      </c>
      <c r="AC6" s="21">
        <f t="shared" si="4"/>
        <v>82.77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1003.78</v>
      </c>
      <c r="BG6" s="21">
        <f t="shared" ref="BG6:BO6" si="7">IF(BG7="",NA(),BG7)</f>
        <v>1068.52</v>
      </c>
      <c r="BH6" s="21">
        <f t="shared" si="7"/>
        <v>1194</v>
      </c>
      <c r="BI6" s="21">
        <f t="shared" si="7"/>
        <v>1389.56</v>
      </c>
      <c r="BJ6" s="21">
        <f t="shared" si="7"/>
        <v>1474.4</v>
      </c>
      <c r="BK6" s="21">
        <f t="shared" si="7"/>
        <v>386.46</v>
      </c>
      <c r="BL6" s="21">
        <f t="shared" si="7"/>
        <v>270.57</v>
      </c>
      <c r="BM6" s="21">
        <f t="shared" si="7"/>
        <v>294.27</v>
      </c>
      <c r="BN6" s="21">
        <f t="shared" si="7"/>
        <v>294.08999999999997</v>
      </c>
      <c r="BO6" s="21">
        <f t="shared" si="7"/>
        <v>294.08999999999997</v>
      </c>
      <c r="BP6" s="20" t="str">
        <f>IF(BP7="","",IF(BP7="-","【-】","【"&amp;SUBSTITUTE(TEXT(BP7,"#,##0.00"),"-","△")&amp;"】"))</f>
        <v>【307.39】</v>
      </c>
      <c r="BQ6" s="21">
        <f>IF(BQ7="",NA(),BQ7)</f>
        <v>47.85</v>
      </c>
      <c r="BR6" s="21">
        <f t="shared" ref="BR6:BZ6" si="8">IF(BR7="",NA(),BR7)</f>
        <v>56.4</v>
      </c>
      <c r="BS6" s="21">
        <f t="shared" si="8"/>
        <v>53.77</v>
      </c>
      <c r="BT6" s="21">
        <f t="shared" si="8"/>
        <v>57.96</v>
      </c>
      <c r="BU6" s="21">
        <f t="shared" si="8"/>
        <v>46.64</v>
      </c>
      <c r="BV6" s="21">
        <f t="shared" si="8"/>
        <v>55.85</v>
      </c>
      <c r="BW6" s="21">
        <f t="shared" si="8"/>
        <v>62.5</v>
      </c>
      <c r="BX6" s="21">
        <f t="shared" si="8"/>
        <v>60.59</v>
      </c>
      <c r="BY6" s="21">
        <f t="shared" si="8"/>
        <v>60</v>
      </c>
      <c r="BZ6" s="21">
        <f t="shared" si="8"/>
        <v>59.01</v>
      </c>
      <c r="CA6" s="20" t="str">
        <f>IF(CA7="","",IF(CA7="-","【-】","【"&amp;SUBSTITUTE(TEXT(CA7,"#,##0.00"),"-","△")&amp;"】"))</f>
        <v>【57.03】</v>
      </c>
      <c r="CB6" s="21">
        <f>IF(CB7="",NA(),CB7)</f>
        <v>326.57</v>
      </c>
      <c r="CC6" s="21">
        <f t="shared" ref="CC6:CK6" si="9">IF(CC7="",NA(),CC7)</f>
        <v>283.77999999999997</v>
      </c>
      <c r="CD6" s="21">
        <f t="shared" si="9"/>
        <v>301.41000000000003</v>
      </c>
      <c r="CE6" s="21">
        <f t="shared" si="9"/>
        <v>280.70999999999998</v>
      </c>
      <c r="CF6" s="21">
        <f t="shared" si="9"/>
        <v>348.81</v>
      </c>
      <c r="CG6" s="21">
        <f t="shared" si="9"/>
        <v>287.91000000000003</v>
      </c>
      <c r="CH6" s="21">
        <f t="shared" si="9"/>
        <v>269.33</v>
      </c>
      <c r="CI6" s="21">
        <f t="shared" si="9"/>
        <v>280.23</v>
      </c>
      <c r="CJ6" s="21">
        <f t="shared" si="9"/>
        <v>282.70999999999998</v>
      </c>
      <c r="CK6" s="21">
        <f t="shared" si="9"/>
        <v>291.82</v>
      </c>
      <c r="CL6" s="20" t="str">
        <f>IF(CL7="","",IF(CL7="-","【-】","【"&amp;SUBSTITUTE(TEXT(CL7,"#,##0.00"),"-","△")&amp;"】"))</f>
        <v>【294.83】</v>
      </c>
      <c r="CM6" s="21">
        <f>IF(CM7="",NA(),CM7)</f>
        <v>60.3</v>
      </c>
      <c r="CN6" s="21">
        <f t="shared" ref="CN6:CV6" si="10">IF(CN7="",NA(),CN7)</f>
        <v>52.41</v>
      </c>
      <c r="CO6" s="21">
        <f t="shared" si="10"/>
        <v>50</v>
      </c>
      <c r="CP6" s="21">
        <f t="shared" si="10"/>
        <v>49.71</v>
      </c>
      <c r="CQ6" s="21">
        <f t="shared" si="10"/>
        <v>47.75</v>
      </c>
      <c r="CR6" s="21">
        <f t="shared" si="10"/>
        <v>54.93</v>
      </c>
      <c r="CS6" s="21">
        <f t="shared" si="10"/>
        <v>59.64</v>
      </c>
      <c r="CT6" s="21">
        <f t="shared" si="10"/>
        <v>58.19</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65.569999999999993</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64033</v>
      </c>
      <c r="D7" s="23">
        <v>47</v>
      </c>
      <c r="E7" s="23">
        <v>18</v>
      </c>
      <c r="F7" s="23">
        <v>0</v>
      </c>
      <c r="G7" s="23">
        <v>0</v>
      </c>
      <c r="H7" s="23" t="s">
        <v>98</v>
      </c>
      <c r="I7" s="23" t="s">
        <v>99</v>
      </c>
      <c r="J7" s="23" t="s">
        <v>100</v>
      </c>
      <c r="K7" s="23" t="s">
        <v>101</v>
      </c>
      <c r="L7" s="23" t="s">
        <v>102</v>
      </c>
      <c r="M7" s="23" t="s">
        <v>103</v>
      </c>
      <c r="N7" s="24" t="s">
        <v>104</v>
      </c>
      <c r="O7" s="24" t="s">
        <v>105</v>
      </c>
      <c r="P7" s="24">
        <v>11.12</v>
      </c>
      <c r="Q7" s="24">
        <v>100</v>
      </c>
      <c r="R7" s="24">
        <v>3080</v>
      </c>
      <c r="S7" s="24">
        <v>6530</v>
      </c>
      <c r="T7" s="24">
        <v>329.41</v>
      </c>
      <c r="U7" s="24">
        <v>19.82</v>
      </c>
      <c r="V7" s="24">
        <v>723</v>
      </c>
      <c r="W7" s="24">
        <v>19.670000000000002</v>
      </c>
      <c r="X7" s="24">
        <v>36.76</v>
      </c>
      <c r="Y7" s="24">
        <v>85.77</v>
      </c>
      <c r="Z7" s="24">
        <v>84.56</v>
      </c>
      <c r="AA7" s="24">
        <v>83.29</v>
      </c>
      <c r="AB7" s="24">
        <v>81.25</v>
      </c>
      <c r="AC7" s="24">
        <v>82.77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1003.78</v>
      </c>
      <c r="BG7" s="24">
        <v>1068.52</v>
      </c>
      <c r="BH7" s="24">
        <v>1194</v>
      </c>
      <c r="BI7" s="24">
        <v>1389.56</v>
      </c>
      <c r="BJ7" s="24">
        <v>1474.4</v>
      </c>
      <c r="BK7" s="24">
        <v>386.46</v>
      </c>
      <c r="BL7" s="24">
        <v>270.57</v>
      </c>
      <c r="BM7" s="24">
        <v>294.27</v>
      </c>
      <c r="BN7" s="24">
        <v>294.08999999999997</v>
      </c>
      <c r="BO7" s="24">
        <v>294.08999999999997</v>
      </c>
      <c r="BP7" s="24">
        <v>307.39</v>
      </c>
      <c r="BQ7" s="24">
        <v>47.85</v>
      </c>
      <c r="BR7" s="24">
        <v>56.4</v>
      </c>
      <c r="BS7" s="24">
        <v>53.77</v>
      </c>
      <c r="BT7" s="24">
        <v>57.96</v>
      </c>
      <c r="BU7" s="24">
        <v>46.64</v>
      </c>
      <c r="BV7" s="24">
        <v>55.85</v>
      </c>
      <c r="BW7" s="24">
        <v>62.5</v>
      </c>
      <c r="BX7" s="24">
        <v>60.59</v>
      </c>
      <c r="BY7" s="24">
        <v>60</v>
      </c>
      <c r="BZ7" s="24">
        <v>59.01</v>
      </c>
      <c r="CA7" s="24">
        <v>57.03</v>
      </c>
      <c r="CB7" s="24">
        <v>326.57</v>
      </c>
      <c r="CC7" s="24">
        <v>283.77999999999997</v>
      </c>
      <c r="CD7" s="24">
        <v>301.41000000000003</v>
      </c>
      <c r="CE7" s="24">
        <v>280.70999999999998</v>
      </c>
      <c r="CF7" s="24">
        <v>348.81</v>
      </c>
      <c r="CG7" s="24">
        <v>287.91000000000003</v>
      </c>
      <c r="CH7" s="24">
        <v>269.33</v>
      </c>
      <c r="CI7" s="24">
        <v>280.23</v>
      </c>
      <c r="CJ7" s="24">
        <v>282.70999999999998</v>
      </c>
      <c r="CK7" s="24">
        <v>291.82</v>
      </c>
      <c r="CL7" s="24">
        <v>294.83</v>
      </c>
      <c r="CM7" s="24">
        <v>60.3</v>
      </c>
      <c r="CN7" s="24">
        <v>52.41</v>
      </c>
      <c r="CO7" s="24">
        <v>50</v>
      </c>
      <c r="CP7" s="24">
        <v>49.71</v>
      </c>
      <c r="CQ7" s="24">
        <v>47.75</v>
      </c>
      <c r="CR7" s="24">
        <v>54.93</v>
      </c>
      <c r="CS7" s="24">
        <v>59.64</v>
      </c>
      <c r="CT7" s="24">
        <v>58.19</v>
      </c>
      <c r="CU7" s="24">
        <v>56.52</v>
      </c>
      <c r="CV7" s="24">
        <v>88.45</v>
      </c>
      <c r="CW7" s="24">
        <v>84.27</v>
      </c>
      <c r="CX7" s="24">
        <v>100</v>
      </c>
      <c r="CY7" s="24">
        <v>100</v>
      </c>
      <c r="CZ7" s="24">
        <v>100</v>
      </c>
      <c r="DA7" s="24">
        <v>100</v>
      </c>
      <c r="DB7" s="24">
        <v>100</v>
      </c>
      <c r="DC7" s="24">
        <v>65.569999999999993</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2024-01-24T04:02:24Z</cp:lastPrinted>
  <dcterms:created xsi:type="dcterms:W3CDTF">2023-12-12T02:59:39Z</dcterms:created>
  <dcterms:modified xsi:type="dcterms:W3CDTF">2024-01-24T04:26:40Z</dcterms:modified>
  <cp:category/>
</cp:coreProperties>
</file>