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5\R6.1.24　遊佐町提出\"/>
    </mc:Choice>
  </mc:AlternateContent>
  <workbookProtection workbookAlgorithmName="SHA-512" workbookHashValue="iF+JYHToE21mcUeAth+56l0ts8DmVHuRQXRbuPNYFbGe9VwNqg5HCLtW57ZQqs5JGlj1Yc/7LXShSYSfDuSVZQ==" workbookSaltValue="3kZr48XkmTG7nOihl2H50w==" workbookSpinCount="100000" lockStructure="1"/>
  <bookViews>
    <workbookView xWindow="0" yWindow="0" windowWidth="20490" windowHeight="753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<sst xmlns="http://schemas.openxmlformats.org/spreadsheetml/2006/main" count="236" uniqueCount="120">
  <si>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</si>
  <si>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</si>
  <si>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</si>
  <si>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</si>
  <si>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</si>
  <si>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</si>
  <si>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</si>
  <si>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</si>
  <si>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</si>
  <si>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</si>
  <si>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</si>
  <si>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</si>
  <si>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</si>
  <si>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</si>
  <si>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</si>
  <si>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</si>
  <si>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</si>
  <si>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</si>
  <si>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</si>
  <si>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</si>
  <si>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</si>
  <si>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</si>
  <si>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</si>
  <si>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</si>
  <si>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</si>
  <si>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</si>
  <si>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</si>
  <si>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</si>
  <si>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</si>
  <si>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</si>
  <si>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</si>
  <si>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</si>
  <si>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</si>
  <si>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</si>
  <si>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</si>
  <si>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</si>
  <si>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</si>
  <si>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</si>
  <si>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</si>
  <si>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</si>
  <si>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</si>
  <si>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</si>
  <si>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</si>
  <si>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</si>
  <si>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</si>
  <si>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</si>
  <si>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</si>
  <si>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</si>
  <si>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</si>
  <si>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</si>
  <si>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</si>
  <si>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</si>
  <si>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</si>
  <si>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</si>
  <si>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</si>
  <si>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</si>
  <si>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</si>
  <si>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</si>
  <si>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</si>
  <si>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</si>
  <si>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</si>
  <si>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</si>
  <si>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</si>
  <si>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</si>
  <si>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</si>
  <si>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</si>
  <si>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</si>
  <si>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</si>
  <si>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</si>
  <si>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</si>
  <si>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</si>
  <si>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</si>
  <si>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</si>
  <si>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</si>
  <si>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</si>
  <si>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</si>
  <si>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</si>
  <si>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</si>
  <si>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</si>
  <si>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</si>
  <si>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</si>
  <si>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</si>
  <si>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</si>
  <si>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</si>
  <si>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</si>
  <si>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</si>
  <si>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</si>
  <si>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</si>
  <si>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</si>
  <si>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</si>
  <si>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</si>
  <si>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</si>
  <si>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</si>
  <si>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</si>
  <si>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</si>
  <si>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</si>
  <si>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</si>
  <si>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</si>
  <si>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</si>
  <si>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</si>
  <si>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</si>
  <si>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</si>
  <si>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</si>
  <si>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</si>
  <si>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</si>
  <si>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</si>
  <si>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</si>
  <si>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</si>
  <si>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</si>
  <si>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</si>
  <si>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</si>
  <si>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</si>
  <si>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</si>
  <si>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</si>
  <si>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</si>
  <si>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</si>
  <si>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</si>
  <si>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令和元年度に機能診断を実施し、令和２年度に最適整備構想を策定した。老朽化による改修、修繕が必要な機器等については、財政状況を見ながら計画的に実施していく。</t>
    <phoneticPr fontId="4"/>
  </si>
  <si>
    <t>　水洗化率は上昇しているが、水洗化人口が減少しているため、使用料収入も減少傾向である。経費回収率も100％を下回っており、一般会計繰入金に頼らざるを得ない状況が続いている。将来的には4つある処理場の一部を公共下水道に接続していくことも検討しながら、維持管理にかかる経費削減を図り、使用料収入確保のための対策が必要である。</t>
    <phoneticPr fontId="4"/>
  </si>
  <si>
    <t>①収益的収支比率については、料金収入が昨年度より減少したが、不足する分を一般会計繰入金で補填しているため、100％以上を維持している。
④企業債残高対事業規模比率については、地方債現在高が減少したことにより比率が下がったが、類似団体と比較すると依然高い数値となっている。
⑤経費回収率については、維持管理費が増加したことに伴い、汚水処理費が増加した。それに伴い比率は下がったが、類似団体と比較しても高い数値となっている。
⑥汚水処理原価については、維持管理費が増加したことに伴い、汚水処理費が増加した。それに伴い原価は上がったが、類似団体と比較して同程度の数値となっている。
⑦施設利用率については、昨年度とほぼ同じ比率となり、類似団体と比較して低い数値となっている。
⑧水洗化率については、水洗便所設置済人口、処理区域内人口ともに減少したが、処理区域内人口の方が多く減少しているため、比率としては昨年度より増加した。類似団体と比較しても高い数値となっている。</t>
    <rPh sb="1" eb="8">
      <t>シュウエキテキシュウシヒリツ</t>
    </rPh>
    <rPh sb="30" eb="32">
      <t>フソク</t>
    </rPh>
    <rPh sb="34" eb="35">
      <t>ブン</t>
    </rPh>
    <rPh sb="44" eb="46">
      <t>ホテン</t>
    </rPh>
    <rPh sb="69" eb="81">
      <t>キギョウサイザンダカタイジギョウキボヒリツ</t>
    </rPh>
    <rPh sb="137" eb="142">
      <t>ケイヒカイシュウリツ</t>
    </rPh>
    <rPh sb="212" eb="216">
      <t>オスイショリ</t>
    </rPh>
    <rPh sb="216" eb="218">
      <t>ゲンカ</t>
    </rPh>
    <rPh sb="289" eb="294">
      <t>シセツリヨウリツ</t>
    </rPh>
    <rPh sb="336" eb="340">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</si>
</sst>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CC-4CE8-8ACA-72C98F658DA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DFCC-4CE8-8ACA-72C98F658DA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40.9</c:v>
                </c:pt>
                <c:pt idx="1">
                  <c:v>41.35</c:v>
                </c:pt>
                <c:pt idx="2">
                  <c:v>43.76</c:v>
                </c:pt>
                <c:pt idx="3">
                  <c:v>46.17</c:v>
                </c:pt>
                <c:pt idx="4">
                  <c:v>46.02</c:v>
                </c:pt>
              </c:numCache>
            </c:numRef>
          </c:val>
          <c:extLst>
            <c:ext xmlns:c16="http://schemas.microsoft.com/office/drawing/2014/chart" uri="{C3380CC4-5D6E-409C-BE32-E72D297353CC}">
              <c16:uniqueId val="{00000000-DAD8-4EC0-84F7-4D49462D147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DAD8-4EC0-84F7-4D49462D147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85.09</c:v>
                </c:pt>
                <c:pt idx="1">
                  <c:v>86.83</c:v>
                </c:pt>
                <c:pt idx="2">
                  <c:v>87.14</c:v>
                </c:pt>
                <c:pt idx="3">
                  <c:v>88.24</c:v>
                </c:pt>
                <c:pt idx="4">
                  <c:v>89.02</c:v>
                </c:pt>
              </c:numCache>
            </c:numRef>
          </c:val>
          <c:extLst>
            <c:ext xmlns:c16="http://schemas.microsoft.com/office/drawing/2014/chart" uri="{C3380CC4-5D6E-409C-BE32-E72D297353CC}">
              <c16:uniqueId val="{00000000-2DFE-4DED-8A0A-8F9E1DE3404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2DFE-4DED-8A0A-8F9E1DE3404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102.43</c:v>
                </c:pt>
                <c:pt idx="1">
                  <c:v>95.81</c:v>
                </c:pt>
                <c:pt idx="2">
                  <c:v>101.11</c:v>
                </c:pt>
                <c:pt idx="3">
                  <c:v>106.02</c:v>
                </c:pt>
                <c:pt idx="4">
                  <c:v>100.09</c:v>
                </c:pt>
              </c:numCache>
            </c:numRef>
          </c:val>
          <c:extLst>
            <c:ext xmlns:c16="http://schemas.microsoft.com/office/drawing/2014/chart" uri="{C3380CC4-5D6E-409C-BE32-E72D297353CC}">
              <c16:uniqueId val="{00000000-DC7D-4607-A7A5-42342200184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7D-4607-A7A5-42342200184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9F2-4215-BBEE-14028A9FE0C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F2-4215-BBEE-14028A9FE0C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BC-451A-9122-59206F32D71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BC-451A-9122-59206F32D71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5E-4E62-8B71-C4420331296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5E-4E62-8B71-C4420331296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A2A-452F-BDD0-73AF173ABD0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2A-452F-BDD0-73AF173ABD0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2266.66</c:v>
                </c:pt>
                <c:pt idx="1">
                  <c:v>2046.76</c:v>
                </c:pt>
                <c:pt idx="2">
                  <c:v>1709.06</c:v>
                </c:pt>
                <c:pt idx="3">
                  <c:v>1512.78</c:v>
                </c:pt>
                <c:pt idx="4">
                  <c:v>1284.32</c:v>
                </c:pt>
              </c:numCache>
            </c:numRef>
          </c:val>
          <c:extLst>
            <c:ext xmlns:c16="http://schemas.microsoft.com/office/drawing/2014/chart" uri="{C3380CC4-5D6E-409C-BE32-E72D297353CC}">
              <c16:uniqueId val="{00000000-B22A-4E1A-8BBA-D2D5B8B3CA0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B22A-4E1A-8BBA-D2D5B8B3CA0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78.27</c:v>
                </c:pt>
                <c:pt idx="1">
                  <c:v>73.069999999999993</c:v>
                </c:pt>
                <c:pt idx="2">
                  <c:v>74.58</c:v>
                </c:pt>
                <c:pt idx="3">
                  <c:v>70.22</c:v>
                </c:pt>
                <c:pt idx="4">
                  <c:v>61.88</c:v>
                </c:pt>
              </c:numCache>
            </c:numRef>
          </c:val>
          <c:extLst>
            <c:ext xmlns:c16="http://schemas.microsoft.com/office/drawing/2014/chart" uri="{C3380CC4-5D6E-409C-BE32-E72D297353CC}">
              <c16:uniqueId val="{00000000-7B5B-495D-9A2E-2EFA5884BC6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7B5B-495D-9A2E-2EFA5884BC6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244.37</c:v>
                </c:pt>
                <c:pt idx="1">
                  <c:v>264.20999999999998</c:v>
                </c:pt>
                <c:pt idx="2">
                  <c:v>265.26</c:v>
                </c:pt>
                <c:pt idx="3">
                  <c:v>280</c:v>
                </c:pt>
                <c:pt idx="4">
                  <c:v>316.98</c:v>
                </c:pt>
              </c:numCache>
            </c:numRef>
          </c:val>
          <c:extLst>
            <c:ext xmlns:c16="http://schemas.microsoft.com/office/drawing/2014/chart" uri="{C3380CC4-5D6E-409C-BE32-E72D297353CC}">
              <c16:uniqueId val="{00000000-B1A0-4BBE-AB5F-FA446D9A5DF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B1A0-4BBE-AB5F-FA446D9A5DF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5"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遊佐町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12796</v>
      </c>
      <c r="AM8" s="46"/>
      <c r="AN8" s="46"/>
      <c r="AO8" s="46"/>
      <c r="AP8" s="46"/>
      <c r="AQ8" s="46"/>
      <c r="AR8" s="46"/>
      <c r="AS8" s="46"/>
      <c r="AT8" s="45">
        <f>データ!T6</f>
        <v>208.39</v>
      </c>
      <c r="AU8" s="45"/>
      <c r="AV8" s="45"/>
      <c r="AW8" s="45"/>
      <c r="AX8" s="45"/>
      <c r="AY8" s="45"/>
      <c r="AZ8" s="45"/>
      <c r="BA8" s="45"/>
      <c r="BB8" s="45">
        <f>データ!U6</f>
        <v>61.4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10.6</v>
      </c>
      <c r="Q10" s="45"/>
      <c r="R10" s="45"/>
      <c r="S10" s="45"/>
      <c r="T10" s="45"/>
      <c r="U10" s="45"/>
      <c r="V10" s="45"/>
      <c r="W10" s="45">
        <f>データ!Q6</f>
        <v>87.19</v>
      </c>
      <c r="X10" s="45"/>
      <c r="Y10" s="45"/>
      <c r="Z10" s="45"/>
      <c r="AA10" s="45"/>
      <c r="AB10" s="45"/>
      <c r="AC10" s="45"/>
      <c r="AD10" s="46">
        <f>データ!R6</f>
        <v>3740</v>
      </c>
      <c r="AE10" s="46"/>
      <c r="AF10" s="46"/>
      <c r="AG10" s="46"/>
      <c r="AH10" s="46"/>
      <c r="AI10" s="46"/>
      <c r="AJ10" s="46"/>
      <c r="AK10" s="2"/>
      <c r="AL10" s="46">
        <f>データ!V6</f>
        <v>1348</v>
      </c>
      <c r="AM10" s="46"/>
      <c r="AN10" s="46"/>
      <c r="AO10" s="46"/>
      <c r="AP10" s="46"/>
      <c r="AQ10" s="46"/>
      <c r="AR10" s="46"/>
      <c r="AS10" s="46"/>
      <c r="AT10" s="45">
        <f>データ!W6</f>
        <v>1.1499999999999999</v>
      </c>
      <c r="AU10" s="45"/>
      <c r="AV10" s="45"/>
      <c r="AW10" s="45"/>
      <c r="AX10" s="45"/>
      <c r="AY10" s="45"/>
      <c r="AZ10" s="45"/>
      <c r="BA10" s="45"/>
      <c r="BB10" s="45">
        <f>データ!X6</f>
        <v>1172.17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PXMzNPZKRmE3WJd0l7zRuBORdgxNXr/sO6X6ajMO1O6N3akOjgeVCgNfqFAY6slRdDM3PP1TSarloVww5xfwpg==" saltValue="TCeHKze25vxnC+VeTQaGa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64611</v>
      </c>
      <c r="D6" s="19">
        <f t="shared" si="3"/>
        <v>47</v>
      </c>
      <c r="E6" s="19">
        <f t="shared" si="3"/>
        <v>17</v>
      </c>
      <c r="F6" s="19">
        <f t="shared" si="3"/>
        <v>5</v>
      </c>
      <c r="G6" s="19">
        <f t="shared" si="3"/>
        <v>0</v>
      </c>
      <c r="H6" s="19" t="str">
        <f t="shared" si="3"/>
        <v>山形県　遊佐町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10.6</v>
      </c>
      <c r="Q6" s="20">
        <f t="shared" si="3"/>
        <v>87.19</v>
      </c>
      <c r="R6" s="20">
        <f t="shared" si="3"/>
        <v>3740</v>
      </c>
      <c r="S6" s="20">
        <f t="shared" si="3"/>
        <v>12796</v>
      </c>
      <c r="T6" s="20">
        <f t="shared" si="3"/>
        <v>208.39</v>
      </c>
      <c r="U6" s="20">
        <f t="shared" si="3"/>
        <v>61.4</v>
      </c>
      <c r="V6" s="20">
        <f t="shared" si="3"/>
        <v>1348</v>
      </c>
      <c r="W6" s="20">
        <f t="shared" si="3"/>
        <v>1.1499999999999999</v>
      </c>
      <c r="X6" s="20">
        <f t="shared" si="3"/>
        <v>1172.17</v>
      </c>
      <c r="Y6" s="21">
        <f>IF(Y7="",NA(),Y7)</f>
        <v>102.43</v>
      </c>
      <c r="Z6" s="21">
        <f t="shared" ref="Z6:AH6" si="4">IF(Z7="",NA(),Z7)</f>
        <v>95.81</v>
      </c>
      <c r="AA6" s="21">
        <f t="shared" si="4"/>
        <v>101.11</v>
      </c>
      <c r="AB6" s="21">
        <f t="shared" si="4"/>
        <v>106.02</v>
      </c>
      <c r="AC6" s="21">
        <f t="shared" si="4"/>
        <v>100.09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2266.66</v>
      </c>
      <c r="BG6" s="21">
        <f t="shared" ref="BG6:BO6" si="7">IF(BG7="",NA(),BG7)</f>
        <v>2046.76</v>
      </c>
      <c r="BH6" s="21">
        <f t="shared" si="7"/>
        <v>1709.06</v>
      </c>
      <c r="BI6" s="21">
        <f t="shared" si="7"/>
        <v>1512.78</v>
      </c>
      <c r="BJ6" s="21">
        <f t="shared" si="7"/>
        <v>1284.32</v>
      </c>
      <c r="BK6" s="21">
        <f t="shared" si="7"/>
        <v>789.46</v>
      </c>
      <c r="BL6" s="21">
        <f t="shared" si="7"/>
        <v>826.83</v>
      </c>
      <c r="BM6" s="21">
        <f t="shared" si="7"/>
        <v>867.83</v>
      </c>
      <c r="BN6" s="21">
        <f t="shared" si="7"/>
        <v>791.76</v>
      </c>
      <c r="BO6" s="21">
        <f t="shared" si="7"/>
        <v>900.82</v>
      </c>
      <c r="BP6" s="20" t="str">
        <f>IF(BP7="","",IF(BP7="-","【-】","【"&amp;SUBSTITUTE(TEXT(BP7,"#,##0.00"),"-","△")&amp;"】"))</f>
        <v>【809.19】</v>
      </c>
      <c r="BQ6" s="21">
        <f>IF(BQ7="",NA(),BQ7)</f>
        <v>78.27</v>
      </c>
      <c r="BR6" s="21">
        <f t="shared" ref="BR6:BZ6" si="8">IF(BR7="",NA(),BR7)</f>
        <v>73.069999999999993</v>
      </c>
      <c r="BS6" s="21">
        <f t="shared" si="8"/>
        <v>74.58</v>
      </c>
      <c r="BT6" s="21">
        <f t="shared" si="8"/>
        <v>70.22</v>
      </c>
      <c r="BU6" s="21">
        <f t="shared" si="8"/>
        <v>61.88</v>
      </c>
      <c r="BV6" s="21">
        <f t="shared" si="8"/>
        <v>57.77</v>
      </c>
      <c r="BW6" s="21">
        <f t="shared" si="8"/>
        <v>57.31</v>
      </c>
      <c r="BX6" s="21">
        <f t="shared" si="8"/>
        <v>57.08</v>
      </c>
      <c r="BY6" s="21">
        <f t="shared" si="8"/>
        <v>56.26</v>
      </c>
      <c r="BZ6" s="21">
        <f t="shared" si="8"/>
        <v>52.94</v>
      </c>
      <c r="CA6" s="20" t="str">
        <f>IF(CA7="","",IF(CA7="-","【-】","【"&amp;SUBSTITUTE(TEXT(CA7,"#,##0.00"),"-","△")&amp;"】"))</f>
        <v>【57.02】</v>
      </c>
      <c r="CB6" s="21">
        <f>IF(CB7="",NA(),CB7)</f>
        <v>244.37</v>
      </c>
      <c r="CC6" s="21">
        <f t="shared" ref="CC6:CK6" si="9">IF(CC7="",NA(),CC7)</f>
        <v>264.20999999999998</v>
      </c>
      <c r="CD6" s="21">
        <f t="shared" si="9"/>
        <v>265.26</v>
      </c>
      <c r="CE6" s="21">
        <f t="shared" si="9"/>
        <v>280</v>
      </c>
      <c r="CF6" s="21">
        <f t="shared" si="9"/>
        <v>316.98</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40.9</v>
      </c>
      <c r="CN6" s="21">
        <f t="shared" ref="CN6:CV6" si="10">IF(CN7="",NA(),CN7)</f>
        <v>41.35</v>
      </c>
      <c r="CO6" s="21">
        <f t="shared" si="10"/>
        <v>43.76</v>
      </c>
      <c r="CP6" s="21">
        <f t="shared" si="10"/>
        <v>46.17</v>
      </c>
      <c r="CQ6" s="21">
        <f t="shared" si="10"/>
        <v>46.02</v>
      </c>
      <c r="CR6" s="21">
        <f t="shared" si="10"/>
        <v>50.68</v>
      </c>
      <c r="CS6" s="21">
        <f t="shared" si="10"/>
        <v>50.14</v>
      </c>
      <c r="CT6" s="21">
        <f t="shared" si="10"/>
        <v>54.83</v>
      </c>
      <c r="CU6" s="21">
        <f t="shared" si="10"/>
        <v>66.53</v>
      </c>
      <c r="CV6" s="21">
        <f t="shared" si="10"/>
        <v>52.35</v>
      </c>
      <c r="CW6" s="20" t="str">
        <f>IF(CW7="","",IF(CW7="-","【-】","【"&amp;SUBSTITUTE(TEXT(CW7,"#,##0.00"),"-","△")&amp;"】"))</f>
        <v>【52.55】</v>
      </c>
      <c r="CX6" s="21">
        <f>IF(CX7="",NA(),CX7)</f>
        <v>85.09</v>
      </c>
      <c r="CY6" s="21">
        <f t="shared" ref="CY6:DG6" si="11">IF(CY7="",NA(),CY7)</f>
        <v>86.83</v>
      </c>
      <c r="CZ6" s="21">
        <f t="shared" si="11"/>
        <v>87.14</v>
      </c>
      <c r="DA6" s="21">
        <f t="shared" si="11"/>
        <v>88.24</v>
      </c>
      <c r="DB6" s="21">
        <f t="shared" si="11"/>
        <v>89.02</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64611</v>
      </c>
      <c r="D7" s="23">
        <v>47</v>
      </c>
      <c r="E7" s="23">
        <v>17</v>
      </c>
      <c r="F7" s="23">
        <v>5</v>
      </c>
      <c r="G7" s="23">
        <v>0</v>
      </c>
      <c r="H7" s="23" t="s">
        <v>98</v>
      </c>
      <c r="I7" s="23" t="s">
        <v>99</v>
      </c>
      <c r="J7" s="23" t="s">
        <v>100</v>
      </c>
      <c r="K7" s="23" t="s">
        <v>101</v>
      </c>
      <c r="L7" s="23" t="s">
        <v>102</v>
      </c>
      <c r="M7" s="23" t="s">
        <v>103</v>
      </c>
      <c r="N7" s="24" t="s">
        <v>104</v>
      </c>
      <c r="O7" s="24" t="s">
        <v>105</v>
      </c>
      <c r="P7" s="24">
        <v>10.6</v>
      </c>
      <c r="Q7" s="24">
        <v>87.19</v>
      </c>
      <c r="R7" s="24">
        <v>3740</v>
      </c>
      <c r="S7" s="24">
        <v>12796</v>
      </c>
      <c r="T7" s="24">
        <v>208.39</v>
      </c>
      <c r="U7" s="24">
        <v>61.4</v>
      </c>
      <c r="V7" s="24">
        <v>1348</v>
      </c>
      <c r="W7" s="24">
        <v>1.1499999999999999</v>
      </c>
      <c r="X7" s="24">
        <v>1172.17</v>
      </c>
      <c r="Y7" s="24">
        <v>102.43</v>
      </c>
      <c r="Z7" s="24">
        <v>95.81</v>
      </c>
      <c r="AA7" s="24">
        <v>101.11</v>
      </c>
      <c r="AB7" s="24">
        <v>106.02</v>
      </c>
      <c r="AC7" s="24">
        <v>100.09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2266.66</v>
      </c>
      <c r="BG7" s="24">
        <v>2046.76</v>
      </c>
      <c r="BH7" s="24">
        <v>1709.06</v>
      </c>
      <c r="BI7" s="24">
        <v>1512.78</v>
      </c>
      <c r="BJ7" s="24">
        <v>1284.32</v>
      </c>
      <c r="BK7" s="24">
        <v>789.46</v>
      </c>
      <c r="BL7" s="24">
        <v>826.83</v>
      </c>
      <c r="BM7" s="24">
        <v>867.83</v>
      </c>
      <c r="BN7" s="24">
        <v>791.76</v>
      </c>
      <c r="BO7" s="24">
        <v>900.82</v>
      </c>
      <c r="BP7" s="24">
        <v>809.19</v>
      </c>
      <c r="BQ7" s="24">
        <v>78.27</v>
      </c>
      <c r="BR7" s="24">
        <v>73.069999999999993</v>
      </c>
      <c r="BS7" s="24">
        <v>74.58</v>
      </c>
      <c r="BT7" s="24">
        <v>70.22</v>
      </c>
      <c r="BU7" s="24">
        <v>61.88</v>
      </c>
      <c r="BV7" s="24">
        <v>57.77</v>
      </c>
      <c r="BW7" s="24">
        <v>57.31</v>
      </c>
      <c r="BX7" s="24">
        <v>57.08</v>
      </c>
      <c r="BY7" s="24">
        <v>56.26</v>
      </c>
      <c r="BZ7" s="24">
        <v>52.94</v>
      </c>
      <c r="CA7" s="24">
        <v>57.02</v>
      </c>
      <c r="CB7" s="24">
        <v>244.37</v>
      </c>
      <c r="CC7" s="24">
        <v>264.20999999999998</v>
      </c>
      <c r="CD7" s="24">
        <v>265.26</v>
      </c>
      <c r="CE7" s="24">
        <v>280</v>
      </c>
      <c r="CF7" s="24">
        <v>316.98</v>
      </c>
      <c r="CG7" s="24">
        <v>274.35000000000002</v>
      </c>
      <c r="CH7" s="24">
        <v>273.52</v>
      </c>
      <c r="CI7" s="24">
        <v>274.99</v>
      </c>
      <c r="CJ7" s="24">
        <v>282.08999999999997</v>
      </c>
      <c r="CK7" s="24">
        <v>303.27999999999997</v>
      </c>
      <c r="CL7" s="24">
        <v>273.68</v>
      </c>
      <c r="CM7" s="24">
        <v>40.9</v>
      </c>
      <c r="CN7" s="24">
        <v>41.35</v>
      </c>
      <c r="CO7" s="24">
        <v>43.76</v>
      </c>
      <c r="CP7" s="24">
        <v>46.17</v>
      </c>
      <c r="CQ7" s="24">
        <v>46.02</v>
      </c>
      <c r="CR7" s="24">
        <v>50.68</v>
      </c>
      <c r="CS7" s="24">
        <v>50.14</v>
      </c>
      <c r="CT7" s="24">
        <v>54.83</v>
      </c>
      <c r="CU7" s="24">
        <v>66.53</v>
      </c>
      <c r="CV7" s="24">
        <v>52.35</v>
      </c>
      <c r="CW7" s="24">
        <v>52.55</v>
      </c>
      <c r="CX7" s="24">
        <v>85.09</v>
      </c>
      <c r="CY7" s="24">
        <v>86.83</v>
      </c>
      <c r="CZ7" s="24">
        <v>87.14</v>
      </c>
      <c r="DA7" s="24">
        <v>88.24</v>
      </c>
      <c r="DB7" s="24">
        <v>89.02</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2023-12-12T02:52:33Z</dcterms:created>
  <dcterms:modified xsi:type="dcterms:W3CDTF">2024-01-24T01:15:04Z</dcterms:modified>
  <cp:category/>
</cp:coreProperties>
</file>