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\\Dv010084\道力\道路整備・交通安全\310_通学路の安全対策（合同点検・未就学含）\■山形県対策状況一覧　HP公表\R7\"/>
    </mc:Choice>
  </mc:AlternateContent>
  <xr:revisionPtr revIDLastSave="0" documentId="13_ncr:1_{560C11C1-2609-4FD3-8165-50F13D6FD92B}" xr6:coauthVersionLast="47" xr6:coauthVersionMax="47" xr10:uidLastSave="{00000000-0000-0000-0000-000000000000}"/>
  <bookViews>
    <workbookView xWindow="-28920" yWindow="855" windowWidth="29040" windowHeight="15720" tabRatio="518" xr2:uid="{00000000-000D-0000-FFFF-FFFF00000000}"/>
  </bookViews>
  <sheets>
    <sheet name="通学路点検" sheetId="31" r:id="rId1"/>
  </sheets>
  <definedNames>
    <definedName name="_xlnm._FilterDatabase" localSheetId="0" hidden="1">通学路点検!$B$6:$BF$6</definedName>
    <definedName name="_xlnm.Print_Area" localSheetId="0">通学路点検!$B$4:$AT$121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115" i="31" l="1"/>
  <c r="AL112" i="31" l="1"/>
  <c r="AK112" i="31"/>
  <c r="AO112" i="31"/>
  <c r="G112" i="31"/>
  <c r="AP112" i="31" s="1"/>
  <c r="AQ112" i="31"/>
  <c r="AQ97" i="31"/>
  <c r="AQ96" i="31"/>
  <c r="AQ100" i="31" l="1"/>
  <c r="AQ102" i="31"/>
  <c r="AN20" i="31" l="1"/>
  <c r="G114" i="31" l="1"/>
  <c r="AN110" i="31" l="1"/>
  <c r="AN109" i="31"/>
  <c r="AN108" i="31"/>
  <c r="AN107" i="31"/>
  <c r="AN106" i="31"/>
  <c r="AN104" i="31"/>
  <c r="AN96" i="31"/>
  <c r="AQ106" i="31"/>
  <c r="AQ107" i="31"/>
  <c r="AQ108" i="31"/>
  <c r="AQ109" i="31"/>
  <c r="AQ110" i="31"/>
  <c r="AQ99" i="31"/>
  <c r="AQ91" i="31"/>
  <c r="AP104" i="31"/>
  <c r="AQ90" i="31"/>
  <c r="AQ93" i="31"/>
  <c r="AQ94" i="31"/>
  <c r="AQ88" i="31"/>
  <c r="AQ82" i="31"/>
  <c r="AQ83" i="31"/>
  <c r="AQ84" i="31"/>
  <c r="AQ85" i="31"/>
  <c r="AQ86" i="31"/>
  <c r="AQ80" i="31"/>
  <c r="AQ74" i="31"/>
  <c r="AQ75" i="31"/>
  <c r="AQ76" i="31"/>
  <c r="AQ77" i="31"/>
  <c r="AQ78" i="31"/>
  <c r="AQ72" i="31"/>
  <c r="AQ66" i="31"/>
  <c r="AQ67" i="31"/>
  <c r="AQ68" i="31"/>
  <c r="AQ69" i="31"/>
  <c r="AQ70" i="31"/>
  <c r="AQ64" i="31"/>
  <c r="AQ58" i="31"/>
  <c r="AQ59" i="31"/>
  <c r="AQ60" i="31"/>
  <c r="AQ61" i="31"/>
  <c r="AQ62" i="31"/>
  <c r="AQ56" i="31"/>
  <c r="AQ50" i="31"/>
  <c r="AQ51" i="31"/>
  <c r="AQ52" i="31"/>
  <c r="AQ53" i="31"/>
  <c r="AQ54" i="31"/>
  <c r="AQ48" i="31"/>
  <c r="AQ42" i="31"/>
  <c r="AQ43" i="31"/>
  <c r="AQ44" i="31"/>
  <c r="AQ45" i="31"/>
  <c r="AQ46" i="31"/>
  <c r="AQ40" i="31"/>
  <c r="AQ34" i="31"/>
  <c r="AQ35" i="31"/>
  <c r="AQ36" i="31"/>
  <c r="AQ37" i="31"/>
  <c r="AQ38" i="31"/>
  <c r="AQ32" i="31"/>
  <c r="AQ26" i="31"/>
  <c r="AQ27" i="31"/>
  <c r="AQ28" i="31"/>
  <c r="AQ29" i="31"/>
  <c r="AQ30" i="31"/>
  <c r="AQ24" i="31"/>
  <c r="AQ18" i="31"/>
  <c r="AQ19" i="31"/>
  <c r="AQ20" i="31"/>
  <c r="AQ21" i="31"/>
  <c r="AQ22" i="31"/>
  <c r="AQ16" i="31"/>
  <c r="AQ10" i="31"/>
  <c r="AQ11" i="31"/>
  <c r="AQ12" i="31"/>
  <c r="AQ13" i="31"/>
  <c r="AQ14" i="31"/>
  <c r="AO117" i="31"/>
  <c r="AP117" i="31" s="1"/>
  <c r="G117" i="31"/>
  <c r="AQ117" i="31" s="1"/>
  <c r="AO118" i="31"/>
  <c r="AO116" i="31"/>
  <c r="AO115" i="31"/>
  <c r="G118" i="31"/>
  <c r="AQ118" i="31" s="1"/>
  <c r="G115" i="31"/>
  <c r="AO114" i="31"/>
  <c r="AQ114" i="31" s="1"/>
  <c r="AL114" i="31"/>
  <c r="AO105" i="31"/>
  <c r="AN105" i="31" s="1"/>
  <c r="AO97" i="31"/>
  <c r="AO89" i="31"/>
  <c r="AO81" i="31"/>
  <c r="AO73" i="31"/>
  <c r="AO65" i="31"/>
  <c r="AO57" i="31"/>
  <c r="AO49" i="31"/>
  <c r="AO41" i="31"/>
  <c r="AO33" i="31"/>
  <c r="AO25" i="31"/>
  <c r="AO17" i="31"/>
  <c r="AL89" i="31"/>
  <c r="AN114" i="31" l="1"/>
  <c r="AN112" i="31"/>
  <c r="AQ115" i="31"/>
  <c r="AN102" i="31"/>
  <c r="AN101" i="31"/>
  <c r="AN100" i="31"/>
  <c r="AN99" i="31"/>
  <c r="AN98" i="31"/>
  <c r="AN94" i="31"/>
  <c r="AN93" i="31"/>
  <c r="AN92" i="31"/>
  <c r="AN91" i="31"/>
  <c r="AN90" i="31"/>
  <c r="AN89" i="31"/>
  <c r="AN88" i="31"/>
  <c r="AN86" i="31"/>
  <c r="AN85" i="31"/>
  <c r="AN84" i="31"/>
  <c r="AN83" i="31"/>
  <c r="AN82" i="31"/>
  <c r="AN80" i="31"/>
  <c r="AN78" i="31"/>
  <c r="AN77" i="31"/>
  <c r="AN76" i="31"/>
  <c r="AN75" i="31"/>
  <c r="AN74" i="31"/>
  <c r="AN72" i="31"/>
  <c r="AN70" i="31"/>
  <c r="AN69" i="31"/>
  <c r="AN68" i="31"/>
  <c r="AN67" i="31"/>
  <c r="AN66" i="31"/>
  <c r="AN64" i="31"/>
  <c r="AN62" i="31"/>
  <c r="AN61" i="31"/>
  <c r="AN60" i="31"/>
  <c r="AN59" i="31"/>
  <c r="AN58" i="31"/>
  <c r="AN56" i="31"/>
  <c r="AN54" i="31"/>
  <c r="AN53" i="31"/>
  <c r="AN52" i="31"/>
  <c r="AN51" i="31"/>
  <c r="AN50" i="31"/>
  <c r="AN48" i="31"/>
  <c r="AN46" i="31"/>
  <c r="AN45" i="31"/>
  <c r="AN44" i="31"/>
  <c r="AN43" i="31"/>
  <c r="AN42" i="31"/>
  <c r="AN40" i="31"/>
  <c r="AQ104" i="31"/>
  <c r="AQ101" i="31"/>
  <c r="AQ98" i="31"/>
  <c r="AN38" i="31"/>
  <c r="AN37" i="31"/>
  <c r="AN36" i="31"/>
  <c r="AN35" i="31"/>
  <c r="AN34" i="31"/>
  <c r="AN32" i="31"/>
  <c r="AN30" i="31"/>
  <c r="AN29" i="31"/>
  <c r="AN28" i="31"/>
  <c r="AN27" i="31"/>
  <c r="AN26" i="31"/>
  <c r="AN24" i="31"/>
  <c r="AN22" i="31"/>
  <c r="AN21" i="31"/>
  <c r="AN19" i="31"/>
  <c r="AN18" i="31"/>
  <c r="AN16" i="31"/>
  <c r="AQ8" i="31"/>
  <c r="AN14" i="31"/>
  <c r="AN13" i="31"/>
  <c r="AN12" i="31"/>
  <c r="AN11" i="31"/>
  <c r="AN10" i="31"/>
  <c r="AN8" i="31"/>
  <c r="AK8" i="31"/>
  <c r="AO9" i="31"/>
  <c r="AN9" i="31" s="1"/>
  <c r="AL9" i="31"/>
  <c r="AO113" i="31" l="1"/>
  <c r="G97" i="31"/>
  <c r="AP110" i="31" l="1"/>
  <c r="G105" i="31"/>
  <c r="AP109" i="31"/>
  <c r="AP108" i="31"/>
  <c r="AP107" i="31"/>
  <c r="AP106" i="31"/>
  <c r="AP102" i="31"/>
  <c r="AM102" i="31"/>
  <c r="AP105" i="31" l="1"/>
  <c r="AQ105" i="31"/>
  <c r="AP101" i="31"/>
  <c r="AP100" i="31"/>
  <c r="AP99" i="31"/>
  <c r="AP98" i="31"/>
  <c r="AP97" i="31"/>
  <c r="AP96" i="31"/>
  <c r="AP94" i="31"/>
  <c r="AP93" i="31"/>
  <c r="AP91" i="31"/>
  <c r="AP90" i="31"/>
  <c r="AP88" i="31"/>
  <c r="AP86" i="31"/>
  <c r="AP85" i="31"/>
  <c r="AP84" i="31"/>
  <c r="AP83" i="31"/>
  <c r="AP82" i="31"/>
  <c r="AP80" i="31"/>
  <c r="AP78" i="31"/>
  <c r="AP77" i="31"/>
  <c r="AP76" i="31"/>
  <c r="AP75" i="31"/>
  <c r="AP74" i="31"/>
  <c r="AP72" i="31"/>
  <c r="AP70" i="31"/>
  <c r="AP69" i="31"/>
  <c r="AP68" i="31"/>
  <c r="AP67" i="31"/>
  <c r="AP66" i="31"/>
  <c r="AP64" i="31"/>
  <c r="AP62" i="31"/>
  <c r="AP61" i="31"/>
  <c r="AP60" i="31"/>
  <c r="AP59" i="31"/>
  <c r="AP58" i="31"/>
  <c r="AP56" i="31"/>
  <c r="AP54" i="31"/>
  <c r="AP53" i="31"/>
  <c r="AP52" i="31"/>
  <c r="AP51" i="31"/>
  <c r="AP50" i="31"/>
  <c r="AP48" i="31"/>
  <c r="AP46" i="31"/>
  <c r="AP45" i="31"/>
  <c r="AP44" i="31"/>
  <c r="AP43" i="31"/>
  <c r="AP42" i="31"/>
  <c r="AP40" i="31"/>
  <c r="AP38" i="31"/>
  <c r="AP37" i="31"/>
  <c r="AP36" i="31"/>
  <c r="AP35" i="31"/>
  <c r="AP34" i="31"/>
  <c r="AP32" i="31"/>
  <c r="AP30" i="31"/>
  <c r="AP29" i="31"/>
  <c r="AP28" i="31"/>
  <c r="AP27" i="31"/>
  <c r="AP26" i="31"/>
  <c r="AP24" i="31"/>
  <c r="AP22" i="31"/>
  <c r="AP21" i="31"/>
  <c r="AP20" i="31"/>
  <c r="AP19" i="31"/>
  <c r="AP18" i="31"/>
  <c r="AP16" i="31"/>
  <c r="AP14" i="31"/>
  <c r="AP13" i="31"/>
  <c r="AP12" i="31"/>
  <c r="AP11" i="31"/>
  <c r="AP10" i="31"/>
  <c r="AP8" i="31"/>
  <c r="AM8" i="31"/>
  <c r="G81" i="31" l="1"/>
  <c r="AQ81" i="31" l="1"/>
  <c r="AP81" i="31"/>
  <c r="AL115" i="31"/>
  <c r="AN115" i="31" s="1"/>
  <c r="AK96" i="31"/>
  <c r="AK98" i="31"/>
  <c r="AE80" i="31" l="1"/>
  <c r="AH88" i="31"/>
  <c r="Y56" i="31" l="1"/>
  <c r="Y48" i="31"/>
  <c r="Y40" i="31"/>
  <c r="Y32" i="31"/>
  <c r="AL17" i="31"/>
  <c r="AN17" i="31" s="1"/>
  <c r="AK94" i="31"/>
  <c r="AK93" i="31"/>
  <c r="AK92" i="31"/>
  <c r="AK91" i="31"/>
  <c r="AK90" i="31"/>
  <c r="AK88" i="31"/>
  <c r="AH80" i="31"/>
  <c r="AL97" i="31"/>
  <c r="AN97" i="31" s="1"/>
  <c r="AP118" i="31" l="1"/>
  <c r="AP114" i="31"/>
  <c r="AK27" i="31"/>
  <c r="AM26" i="31"/>
  <c r="AM27" i="31"/>
  <c r="AL118" i="31" l="1"/>
  <c r="AN118" i="31" s="1"/>
  <c r="AL117" i="31"/>
  <c r="AN117" i="31" s="1"/>
  <c r="AL116" i="31"/>
  <c r="AN116" i="31" s="1"/>
  <c r="AM96" i="31"/>
  <c r="AM98" i="31"/>
  <c r="AK99" i="31"/>
  <c r="AM99" i="31"/>
  <c r="AK100" i="31"/>
  <c r="AK101" i="31"/>
  <c r="AM101" i="31"/>
  <c r="AK102" i="31"/>
  <c r="AM88" i="31"/>
  <c r="AM90" i="31"/>
  <c r="AM91" i="31"/>
  <c r="AM93" i="31"/>
  <c r="AM94" i="31"/>
  <c r="AK80" i="31"/>
  <c r="AM80" i="31"/>
  <c r="AL81" i="31"/>
  <c r="AN81" i="31" s="1"/>
  <c r="AK82" i="31"/>
  <c r="AM82" i="31"/>
  <c r="AK83" i="31"/>
  <c r="AM83" i="31"/>
  <c r="AK84" i="31"/>
  <c r="AM84" i="31"/>
  <c r="AK85" i="31"/>
  <c r="AM85" i="31"/>
  <c r="AK86" i="31"/>
  <c r="AM86" i="31"/>
  <c r="AK72" i="31"/>
  <c r="AM72" i="31"/>
  <c r="AL73" i="31"/>
  <c r="AN73" i="31" s="1"/>
  <c r="AK74" i="31"/>
  <c r="AM74" i="31"/>
  <c r="AK75" i="31"/>
  <c r="AM75" i="31"/>
  <c r="AK76" i="31"/>
  <c r="AM76" i="31"/>
  <c r="AK77" i="31"/>
  <c r="AM77" i="31"/>
  <c r="AK78" i="31"/>
  <c r="AM78" i="31"/>
  <c r="AK64" i="31"/>
  <c r="AM64" i="31"/>
  <c r="AL65" i="31"/>
  <c r="AN65" i="31" s="1"/>
  <c r="AK66" i="31"/>
  <c r="AM66" i="31"/>
  <c r="AK67" i="31"/>
  <c r="AM67" i="31"/>
  <c r="AK68" i="31"/>
  <c r="AM68" i="31"/>
  <c r="AK69" i="31"/>
  <c r="AM69" i="31"/>
  <c r="AK70" i="31"/>
  <c r="AM70" i="31"/>
  <c r="AK56" i="31"/>
  <c r="AM56" i="31"/>
  <c r="AL57" i="31"/>
  <c r="AN57" i="31" s="1"/>
  <c r="AK58" i="31"/>
  <c r="AM58" i="31"/>
  <c r="AK59" i="31"/>
  <c r="AM59" i="31"/>
  <c r="AK60" i="31"/>
  <c r="AM60" i="31"/>
  <c r="AK61" i="31"/>
  <c r="AM61" i="31"/>
  <c r="AK62" i="31"/>
  <c r="AM62" i="31"/>
  <c r="AK48" i="31"/>
  <c r="AM48" i="31"/>
  <c r="AL49" i="31"/>
  <c r="AN49" i="31" s="1"/>
  <c r="AK50" i="31"/>
  <c r="AM50" i="31"/>
  <c r="AK51" i="31"/>
  <c r="AM51" i="31"/>
  <c r="AK52" i="31"/>
  <c r="AM52" i="31"/>
  <c r="AK53" i="31"/>
  <c r="AM53" i="31"/>
  <c r="AK54" i="31"/>
  <c r="AM54" i="31"/>
  <c r="AK40" i="31"/>
  <c r="AM40" i="31"/>
  <c r="AL41" i="31"/>
  <c r="AN41" i="31" s="1"/>
  <c r="AK42" i="31"/>
  <c r="AM42" i="31"/>
  <c r="AK43" i="31"/>
  <c r="AM43" i="31"/>
  <c r="AK44" i="31"/>
  <c r="AM44" i="31"/>
  <c r="AK45" i="31"/>
  <c r="AM45" i="31"/>
  <c r="AK46" i="31"/>
  <c r="AM46" i="31"/>
  <c r="AK32" i="31"/>
  <c r="AM32" i="31"/>
  <c r="AL33" i="31"/>
  <c r="AN33" i="31" s="1"/>
  <c r="AK34" i="31"/>
  <c r="AM34" i="31"/>
  <c r="AK35" i="31"/>
  <c r="AM35" i="31"/>
  <c r="AK36" i="31"/>
  <c r="AM36" i="31"/>
  <c r="AK37" i="31"/>
  <c r="AM37" i="31"/>
  <c r="AK38" i="31"/>
  <c r="AM38" i="31"/>
  <c r="AK24" i="31"/>
  <c r="AM24" i="31"/>
  <c r="AL25" i="31"/>
  <c r="AN25" i="31" s="1"/>
  <c r="AK26" i="31"/>
  <c r="AK28" i="31"/>
  <c r="AM28" i="31"/>
  <c r="AK29" i="31"/>
  <c r="AM29" i="31"/>
  <c r="AK30" i="31"/>
  <c r="AM30" i="31"/>
  <c r="AK16" i="31"/>
  <c r="AM16" i="31"/>
  <c r="AK18" i="31"/>
  <c r="AM18" i="31"/>
  <c r="AK19" i="31"/>
  <c r="AM19" i="31"/>
  <c r="AK20" i="31"/>
  <c r="AM20" i="31"/>
  <c r="AK21" i="31"/>
  <c r="AM21" i="31"/>
  <c r="AK22" i="31"/>
  <c r="AM22" i="31"/>
  <c r="AK10" i="31"/>
  <c r="AM10" i="31"/>
  <c r="AK11" i="31"/>
  <c r="AM11" i="31"/>
  <c r="AK12" i="31"/>
  <c r="AM12" i="31"/>
  <c r="AK13" i="31"/>
  <c r="AM13" i="31"/>
  <c r="AK14" i="31"/>
  <c r="AM14" i="31"/>
  <c r="AM117" i="31" l="1"/>
  <c r="AM114" i="31"/>
  <c r="AL113" i="31"/>
  <c r="AN113" i="31" s="1"/>
  <c r="AM118" i="31"/>
  <c r="AM115" i="31"/>
  <c r="AM112" i="31"/>
  <c r="AM100" i="31"/>
  <c r="AM97" i="31"/>
  <c r="AM81" i="31"/>
  <c r="AK97" i="31" l="1"/>
  <c r="G92" i="31"/>
  <c r="G116" i="31" l="1"/>
  <c r="AQ116" i="31" s="1"/>
  <c r="AQ92" i="31"/>
  <c r="AP92" i="31"/>
  <c r="AP116" i="31"/>
  <c r="AM92" i="31"/>
  <c r="AH72" i="31"/>
  <c r="AH64" i="31"/>
  <c r="AH56" i="31"/>
  <c r="AH48" i="31"/>
  <c r="AH40" i="31"/>
  <c r="AH32" i="31"/>
  <c r="AH24" i="31"/>
  <c r="AH16" i="31"/>
  <c r="AH8" i="31"/>
  <c r="AM116" i="31" l="1"/>
  <c r="AI118" i="31"/>
  <c r="AK118" i="31" s="1"/>
  <c r="AI117" i="31"/>
  <c r="AK117" i="31" s="1"/>
  <c r="AI116" i="31"/>
  <c r="AK116" i="31" s="1"/>
  <c r="AI115" i="31"/>
  <c r="AK115" i="31" s="1"/>
  <c r="AI114" i="31"/>
  <c r="AK114" i="31" s="1"/>
  <c r="AI112" i="31"/>
  <c r="AH12" i="31"/>
  <c r="AH13" i="31"/>
  <c r="AH20" i="31"/>
  <c r="AH21" i="31"/>
  <c r="AH28" i="31"/>
  <c r="AH29" i="31"/>
  <c r="AH36" i="31"/>
  <c r="AH37" i="31"/>
  <c r="AH44" i="31"/>
  <c r="AH45" i="31"/>
  <c r="AH52" i="31"/>
  <c r="AH53" i="31"/>
  <c r="AH60" i="31" l="1"/>
  <c r="AH61" i="31"/>
  <c r="AH68" i="31"/>
  <c r="AH69" i="31"/>
  <c r="AH77" i="31"/>
  <c r="AH84" i="31"/>
  <c r="AH85" i="31"/>
  <c r="AH82" i="31"/>
  <c r="AH83" i="31"/>
  <c r="AH86" i="31"/>
  <c r="AH75" i="31" l="1"/>
  <c r="AH35" i="31"/>
  <c r="AH27" i="31"/>
  <c r="AH19" i="31"/>
  <c r="AH11" i="31"/>
  <c r="AH76" i="31"/>
  <c r="AH67" i="31"/>
  <c r="AH59" i="31"/>
  <c r="AH51" i="31"/>
  <c r="AH43" i="31"/>
  <c r="AH78" i="31" l="1"/>
  <c r="AH70" i="31"/>
  <c r="AH62" i="31"/>
  <c r="AH54" i="31"/>
  <c r="AH46" i="31"/>
  <c r="AH38" i="31"/>
  <c r="AH30" i="31"/>
  <c r="AH22" i="31"/>
  <c r="AH14" i="31"/>
  <c r="AH74" i="31" l="1"/>
  <c r="AH66" i="31"/>
  <c r="AH58" i="31"/>
  <c r="AH50" i="31"/>
  <c r="AH42" i="31"/>
  <c r="AH34" i="31"/>
  <c r="AH26" i="31"/>
  <c r="AH18" i="31"/>
  <c r="AH10" i="31"/>
  <c r="AH93" i="31" l="1"/>
  <c r="AJ94" i="31" l="1"/>
  <c r="AH94" i="31"/>
  <c r="AJ93" i="31"/>
  <c r="AJ92" i="31"/>
  <c r="AH92" i="31"/>
  <c r="AJ91" i="31"/>
  <c r="AH91" i="31"/>
  <c r="AJ90" i="31"/>
  <c r="AH90" i="31"/>
  <c r="AI89" i="31"/>
  <c r="AK89" i="31" s="1"/>
  <c r="AJ88" i="31"/>
  <c r="AJ86" i="31"/>
  <c r="AJ85" i="31"/>
  <c r="AJ84" i="31"/>
  <c r="AJ83" i="31"/>
  <c r="AJ82" i="31"/>
  <c r="AI81" i="31"/>
  <c r="AJ80" i="31"/>
  <c r="AJ78" i="31"/>
  <c r="AJ77" i="31"/>
  <c r="AJ76" i="31"/>
  <c r="AJ75" i="31"/>
  <c r="AJ74" i="31"/>
  <c r="AI73" i="31"/>
  <c r="AJ72" i="31"/>
  <c r="AJ70" i="31"/>
  <c r="AJ69" i="31"/>
  <c r="AJ68" i="31"/>
  <c r="AJ67" i="31"/>
  <c r="AJ66" i="31"/>
  <c r="AI65" i="31"/>
  <c r="AJ64" i="31"/>
  <c r="AJ62" i="31"/>
  <c r="AJ61" i="31"/>
  <c r="AJ60" i="31"/>
  <c r="AJ59" i="31"/>
  <c r="AJ58" i="31"/>
  <c r="AI57" i="31"/>
  <c r="AJ56" i="31"/>
  <c r="AJ54" i="31"/>
  <c r="AJ53" i="31"/>
  <c r="AJ52" i="31"/>
  <c r="AJ51" i="31"/>
  <c r="AJ50" i="31"/>
  <c r="AI49" i="31"/>
  <c r="AK49" i="31" s="1"/>
  <c r="AJ48" i="31"/>
  <c r="AJ46" i="31"/>
  <c r="AJ45" i="31"/>
  <c r="AJ44" i="31"/>
  <c r="AJ43" i="31"/>
  <c r="AJ42" i="31"/>
  <c r="AI41" i="31"/>
  <c r="AJ40" i="31"/>
  <c r="AJ38" i="31"/>
  <c r="AJ37" i="31"/>
  <c r="AJ36" i="31"/>
  <c r="AJ35" i="31"/>
  <c r="AJ34" i="31"/>
  <c r="AI33" i="31"/>
  <c r="AJ32" i="31"/>
  <c r="AJ30" i="31"/>
  <c r="AJ29" i="31"/>
  <c r="AJ28" i="31"/>
  <c r="AJ27" i="31"/>
  <c r="AJ26" i="31"/>
  <c r="AI25" i="31"/>
  <c r="AJ24" i="31"/>
  <c r="AJ22" i="31"/>
  <c r="AJ21" i="31"/>
  <c r="AJ20" i="31"/>
  <c r="AJ19" i="31"/>
  <c r="AJ18" i="31"/>
  <c r="AI17" i="31"/>
  <c r="AJ16" i="31"/>
  <c r="AJ14" i="31"/>
  <c r="AJ13" i="31"/>
  <c r="AJ12" i="31"/>
  <c r="AJ11" i="31"/>
  <c r="AJ10" i="31"/>
  <c r="AI9" i="31"/>
  <c r="AK9" i="31" s="1"/>
  <c r="AJ8" i="31"/>
  <c r="G89" i="31"/>
  <c r="BA88" i="31"/>
  <c r="AQ89" i="31" l="1"/>
  <c r="AP89" i="31"/>
  <c r="AK73" i="31"/>
  <c r="AK57" i="31"/>
  <c r="AK41" i="31"/>
  <c r="AK33" i="31"/>
  <c r="AK65" i="31"/>
  <c r="AK25" i="31"/>
  <c r="AK17" i="31"/>
  <c r="AK81" i="31"/>
  <c r="AM89" i="31"/>
  <c r="AH89" i="31"/>
  <c r="AI113" i="31"/>
  <c r="AK113" i="31" s="1"/>
  <c r="AJ89" i="31"/>
  <c r="AF115" i="31"/>
  <c r="AH115" i="31" s="1"/>
  <c r="AF112" i="31"/>
  <c r="AH112" i="31" s="1"/>
  <c r="AF81" i="31" l="1"/>
  <c r="AH81" i="31" s="1"/>
  <c r="AF114" i="31" l="1"/>
  <c r="AH114" i="31" s="1"/>
  <c r="AF116" i="31"/>
  <c r="AH116" i="31" s="1"/>
  <c r="AF117" i="31"/>
  <c r="AH117" i="31" s="1"/>
  <c r="AF118" i="31"/>
  <c r="AH118" i="31" s="1"/>
  <c r="Z112" i="31"/>
  <c r="W114" i="31"/>
  <c r="W115" i="31"/>
  <c r="W116" i="31"/>
  <c r="W117" i="31"/>
  <c r="W118" i="31"/>
  <c r="AC112" i="31"/>
  <c r="AE112" i="31" s="1"/>
  <c r="W112" i="31"/>
  <c r="AJ116" i="31" l="1"/>
  <c r="AJ117" i="31"/>
  <c r="AJ118" i="31"/>
  <c r="AJ112" i="31"/>
  <c r="AJ115" i="31"/>
  <c r="AB112" i="31"/>
  <c r="AJ114" i="31"/>
  <c r="Y112" i="31"/>
  <c r="AD112" i="31"/>
  <c r="X112" i="31"/>
  <c r="AG112" i="31"/>
  <c r="AA112" i="31"/>
  <c r="AJ81" i="31" l="1"/>
  <c r="AB64" i="31"/>
  <c r="AB72" i="31"/>
  <c r="AD72" i="31" l="1"/>
  <c r="AG117" i="31" l="1"/>
  <c r="AG114" i="31"/>
  <c r="AG86" i="31"/>
  <c r="AE86" i="31"/>
  <c r="AG85" i="31"/>
  <c r="AG84" i="31"/>
  <c r="AE84" i="31"/>
  <c r="AG83" i="31"/>
  <c r="AE83" i="31"/>
  <c r="AG82" i="31"/>
  <c r="AE82" i="31"/>
  <c r="AG80" i="31"/>
  <c r="AG78" i="31"/>
  <c r="AE78" i="31"/>
  <c r="AG77" i="31"/>
  <c r="AE77" i="31"/>
  <c r="AG76" i="31"/>
  <c r="AE76" i="31"/>
  <c r="AG75" i="31"/>
  <c r="AE75" i="31"/>
  <c r="AG74" i="31"/>
  <c r="AE74" i="31"/>
  <c r="AF73" i="31"/>
  <c r="AH73" i="31" s="1"/>
  <c r="AG72" i="31"/>
  <c r="AE72" i="31"/>
  <c r="AG70" i="31"/>
  <c r="AE70" i="31"/>
  <c r="AG69" i="31"/>
  <c r="AE69" i="31"/>
  <c r="AG68" i="31"/>
  <c r="AE68" i="31"/>
  <c r="AG67" i="31"/>
  <c r="AE67" i="31"/>
  <c r="AG66" i="31"/>
  <c r="AE66" i="31"/>
  <c r="AF65" i="31"/>
  <c r="AH65" i="31" s="1"/>
  <c r="AG64" i="31"/>
  <c r="AE64" i="31"/>
  <c r="AG62" i="31"/>
  <c r="AE62" i="31"/>
  <c r="AG61" i="31"/>
  <c r="AE61" i="31"/>
  <c r="AG60" i="31"/>
  <c r="AE60" i="31"/>
  <c r="AG59" i="31"/>
  <c r="AE59" i="31"/>
  <c r="AG58" i="31"/>
  <c r="AE58" i="31"/>
  <c r="AF57" i="31"/>
  <c r="AH57" i="31" s="1"/>
  <c r="AG56" i="31"/>
  <c r="AE56" i="31"/>
  <c r="AG54" i="31"/>
  <c r="AE54" i="31"/>
  <c r="AG53" i="31"/>
  <c r="AE53" i="31"/>
  <c r="AG52" i="31"/>
  <c r="AE52" i="31"/>
  <c r="AG51" i="31"/>
  <c r="AE51" i="31"/>
  <c r="AG50" i="31"/>
  <c r="AE50" i="31"/>
  <c r="AF49" i="31"/>
  <c r="AH49" i="31" s="1"/>
  <c r="AG48" i="31"/>
  <c r="AE48" i="31"/>
  <c r="AG46" i="31"/>
  <c r="AE46" i="31"/>
  <c r="AG45" i="31"/>
  <c r="AE45" i="31"/>
  <c r="AG44" i="31"/>
  <c r="AE44" i="31"/>
  <c r="AG43" i="31"/>
  <c r="AE43" i="31"/>
  <c r="AG42" i="31"/>
  <c r="AE42" i="31"/>
  <c r="AF41" i="31"/>
  <c r="AH41" i="31" s="1"/>
  <c r="AG40" i="31"/>
  <c r="AE40" i="31"/>
  <c r="AG38" i="31"/>
  <c r="AE38" i="31"/>
  <c r="AG37" i="31"/>
  <c r="AE37" i="31"/>
  <c r="AG36" i="31"/>
  <c r="AE36" i="31"/>
  <c r="AG35" i="31"/>
  <c r="AE35" i="31"/>
  <c r="AG34" i="31"/>
  <c r="AE34" i="31"/>
  <c r="AF33" i="31"/>
  <c r="AH33" i="31" s="1"/>
  <c r="AG32" i="31"/>
  <c r="AE32" i="31"/>
  <c r="AG30" i="31"/>
  <c r="AE30" i="31"/>
  <c r="AG29" i="31"/>
  <c r="AE29" i="31"/>
  <c r="AG28" i="31"/>
  <c r="AE28" i="31"/>
  <c r="AG27" i="31"/>
  <c r="AE27" i="31"/>
  <c r="AG26" i="31"/>
  <c r="AE26" i="31"/>
  <c r="AF25" i="31"/>
  <c r="AH25" i="31" s="1"/>
  <c r="AG24" i="31"/>
  <c r="AE24" i="31"/>
  <c r="AG22" i="31"/>
  <c r="AE22" i="31"/>
  <c r="AG21" i="31"/>
  <c r="AE21" i="31"/>
  <c r="AG20" i="31"/>
  <c r="AE20" i="31"/>
  <c r="AG19" i="31"/>
  <c r="AE19" i="31"/>
  <c r="AG18" i="31"/>
  <c r="AE18" i="31"/>
  <c r="AF17" i="31"/>
  <c r="AH17" i="31" s="1"/>
  <c r="AG16" i="31"/>
  <c r="AE16" i="31"/>
  <c r="AG14" i="31"/>
  <c r="AE14" i="31"/>
  <c r="AG13" i="31"/>
  <c r="AE13" i="31"/>
  <c r="AG12" i="31"/>
  <c r="AE12" i="31"/>
  <c r="AG11" i="31"/>
  <c r="AE11" i="31"/>
  <c r="AG10" i="31"/>
  <c r="AE10" i="31"/>
  <c r="AF9" i="31"/>
  <c r="AH9" i="31" s="1"/>
  <c r="AG8" i="31"/>
  <c r="AE8" i="31"/>
  <c r="AB8" i="31"/>
  <c r="AF113" i="31" l="1"/>
  <c r="AH113" i="31" s="1"/>
  <c r="AG118" i="31"/>
  <c r="AE81" i="31"/>
  <c r="AG115" i="31"/>
  <c r="AG81" i="31"/>
  <c r="AG116" i="31"/>
  <c r="BA80" i="31" l="1"/>
  <c r="AB16" i="31" l="1"/>
  <c r="G73" i="31" l="1"/>
  <c r="AQ73" i="31" l="1"/>
  <c r="AP73" i="31"/>
  <c r="AM73" i="31"/>
  <c r="AJ73" i="31"/>
  <c r="AG73" i="31"/>
  <c r="AD64" i="31"/>
  <c r="AA64" i="31"/>
  <c r="Y64" i="31"/>
  <c r="AD56" i="31"/>
  <c r="AB56" i="31"/>
  <c r="AA56" i="31"/>
  <c r="X56" i="31"/>
  <c r="V56" i="31"/>
  <c r="AD48" i="31"/>
  <c r="AB48" i="31"/>
  <c r="AA48" i="31"/>
  <c r="X48" i="31"/>
  <c r="V48" i="31"/>
  <c r="U48" i="31"/>
  <c r="S48" i="31"/>
  <c r="AD40" i="31"/>
  <c r="AB40" i="31"/>
  <c r="AA40" i="31"/>
  <c r="X40" i="31"/>
  <c r="V40" i="31"/>
  <c r="U40" i="31"/>
  <c r="S40" i="31"/>
  <c r="R40" i="31"/>
  <c r="P40" i="31"/>
  <c r="AD32" i="31"/>
  <c r="AB32" i="31"/>
  <c r="AA32" i="31"/>
  <c r="X32" i="31"/>
  <c r="V32" i="31"/>
  <c r="U32" i="31"/>
  <c r="S32" i="31"/>
  <c r="R32" i="31"/>
  <c r="P32" i="31"/>
  <c r="O32" i="31"/>
  <c r="AD24" i="31"/>
  <c r="AB24" i="31"/>
  <c r="AA24" i="31"/>
  <c r="Y24" i="31"/>
  <c r="X24" i="31"/>
  <c r="V24" i="31"/>
  <c r="U24" i="31"/>
  <c r="S24" i="31"/>
  <c r="R24" i="31"/>
  <c r="P24" i="31"/>
  <c r="O24" i="31"/>
  <c r="M24" i="31"/>
  <c r="AD16" i="31"/>
  <c r="AA16" i="31"/>
  <c r="Y16" i="31"/>
  <c r="X16" i="31"/>
  <c r="V16" i="31"/>
  <c r="U16" i="31"/>
  <c r="S16" i="31"/>
  <c r="R16" i="31"/>
  <c r="P16" i="31"/>
  <c r="O16" i="31"/>
  <c r="M16" i="31"/>
  <c r="K16" i="31"/>
  <c r="I16" i="31"/>
  <c r="AD8" i="31"/>
  <c r="AA8" i="31"/>
  <c r="Y8" i="31"/>
  <c r="X8" i="31"/>
  <c r="V8" i="31"/>
  <c r="U8" i="31"/>
  <c r="S8" i="31"/>
  <c r="R8" i="31"/>
  <c r="P8" i="31"/>
  <c r="O8" i="31"/>
  <c r="M8" i="31"/>
  <c r="K8" i="31"/>
  <c r="I8" i="31"/>
  <c r="G9" i="31" l="1"/>
  <c r="H9" i="31"/>
  <c r="J9" i="31"/>
  <c r="L9" i="31"/>
  <c r="M9" i="31" s="1"/>
  <c r="Q9" i="31"/>
  <c r="P9" i="31" s="1"/>
  <c r="T9" i="31"/>
  <c r="W9" i="31"/>
  <c r="Z9" i="31"/>
  <c r="AA9" i="31" s="1"/>
  <c r="AC9" i="31"/>
  <c r="I10" i="31"/>
  <c r="K10" i="31"/>
  <c r="M10" i="31"/>
  <c r="O10" i="31"/>
  <c r="P10" i="31"/>
  <c r="R10" i="31"/>
  <c r="S10" i="31"/>
  <c r="U10" i="31"/>
  <c r="V10" i="31"/>
  <c r="X10" i="31"/>
  <c r="Y10" i="31"/>
  <c r="AA10" i="31"/>
  <c r="AB10" i="31"/>
  <c r="AD10" i="31"/>
  <c r="I11" i="31"/>
  <c r="K11" i="31"/>
  <c r="M11" i="31"/>
  <c r="O11" i="31"/>
  <c r="P11" i="31"/>
  <c r="R11" i="31"/>
  <c r="S11" i="31"/>
  <c r="U11" i="31"/>
  <c r="V11" i="31"/>
  <c r="X11" i="31"/>
  <c r="Y11" i="31"/>
  <c r="AA11" i="31"/>
  <c r="AB11" i="31"/>
  <c r="AD11" i="31"/>
  <c r="I12" i="31"/>
  <c r="K12" i="31"/>
  <c r="M12" i="31"/>
  <c r="O12" i="31"/>
  <c r="P12" i="31"/>
  <c r="R12" i="31"/>
  <c r="S12" i="31"/>
  <c r="U12" i="31"/>
  <c r="V12" i="31"/>
  <c r="X12" i="31"/>
  <c r="Y12" i="31"/>
  <c r="AA12" i="31"/>
  <c r="AB12" i="31"/>
  <c r="AD12" i="31"/>
  <c r="I13" i="31"/>
  <c r="K13" i="31"/>
  <c r="M13" i="31"/>
  <c r="O13" i="31"/>
  <c r="P13" i="31"/>
  <c r="R13" i="31"/>
  <c r="S13" i="31"/>
  <c r="U13" i="31"/>
  <c r="V13" i="31"/>
  <c r="X13" i="31"/>
  <c r="Y13" i="31"/>
  <c r="AA13" i="31"/>
  <c r="AB13" i="31"/>
  <c r="AD13" i="31"/>
  <c r="I14" i="31"/>
  <c r="K14" i="31"/>
  <c r="M14" i="31"/>
  <c r="O14" i="31"/>
  <c r="P14" i="31"/>
  <c r="R14" i="31"/>
  <c r="S14" i="31"/>
  <c r="U14" i="31"/>
  <c r="V14" i="31"/>
  <c r="X14" i="31"/>
  <c r="Y14" i="31"/>
  <c r="AA14" i="31"/>
  <c r="AB14" i="31"/>
  <c r="AD14" i="31"/>
  <c r="AQ9" i="31" l="1"/>
  <c r="AP9" i="31"/>
  <c r="I9" i="31"/>
  <c r="AM9" i="31"/>
  <c r="R9" i="31"/>
  <c r="AJ9" i="31"/>
  <c r="AG9" i="31"/>
  <c r="X9" i="31"/>
  <c r="K9" i="31"/>
  <c r="AD9" i="31"/>
  <c r="AE9" i="31"/>
  <c r="U9" i="31"/>
  <c r="O9" i="31"/>
  <c r="S9" i="31"/>
  <c r="AB9" i="31"/>
  <c r="V9" i="31"/>
  <c r="Y9" i="31"/>
  <c r="K26" i="31"/>
  <c r="K27" i="31"/>
  <c r="AC73" i="31" l="1"/>
  <c r="AE73" i="31" l="1"/>
  <c r="AD73" i="31"/>
  <c r="AC118" i="31"/>
  <c r="AE118" i="31" s="1"/>
  <c r="AC117" i="31"/>
  <c r="AE117" i="31" s="1"/>
  <c r="AC116" i="31"/>
  <c r="AE116" i="31" s="1"/>
  <c r="AC115" i="31"/>
  <c r="AE115" i="31" s="1"/>
  <c r="AC114" i="31"/>
  <c r="AE114" i="31" s="1"/>
  <c r="Z118" i="31"/>
  <c r="Z117" i="31"/>
  <c r="Z116" i="31"/>
  <c r="Z115" i="31"/>
  <c r="Z114" i="31"/>
  <c r="T118" i="31"/>
  <c r="Q118" i="31"/>
  <c r="N118" i="31"/>
  <c r="L118" i="31"/>
  <c r="J118" i="31"/>
  <c r="H118" i="31"/>
  <c r="T117" i="31"/>
  <c r="Q117" i="31"/>
  <c r="N117" i="31"/>
  <c r="L117" i="31"/>
  <c r="J117" i="31"/>
  <c r="H117" i="31"/>
  <c r="T116" i="31"/>
  <c r="Q116" i="31"/>
  <c r="N116" i="31"/>
  <c r="L116" i="31"/>
  <c r="J116" i="31"/>
  <c r="H116" i="31"/>
  <c r="T115" i="31"/>
  <c r="Q115" i="31"/>
  <c r="N115" i="31"/>
  <c r="L115" i="31"/>
  <c r="J115" i="31"/>
  <c r="H115" i="31"/>
  <c r="T114" i="31"/>
  <c r="Q114" i="31"/>
  <c r="N114" i="31"/>
  <c r="L114" i="31"/>
  <c r="J114" i="31"/>
  <c r="H114" i="31"/>
  <c r="H113" i="31"/>
  <c r="V112" i="31"/>
  <c r="T112" i="31"/>
  <c r="S112" i="31"/>
  <c r="Q112" i="31"/>
  <c r="P112" i="31"/>
  <c r="N112" i="31"/>
  <c r="L112" i="31"/>
  <c r="J112" i="31"/>
  <c r="H112" i="31"/>
  <c r="AD78" i="31"/>
  <c r="AD77" i="31"/>
  <c r="AD75" i="31"/>
  <c r="AD74" i="31"/>
  <c r="AD70" i="31"/>
  <c r="AD69" i="31"/>
  <c r="AD68" i="31"/>
  <c r="AD67" i="31"/>
  <c r="AD66" i="31"/>
  <c r="AD62" i="31"/>
  <c r="AD61" i="31"/>
  <c r="AD60" i="31"/>
  <c r="AD59" i="31"/>
  <c r="AD58" i="31"/>
  <c r="AD54" i="31"/>
  <c r="AD53" i="31"/>
  <c r="AD52" i="31"/>
  <c r="AD51" i="31"/>
  <c r="AD50" i="31"/>
  <c r="AD46" i="31"/>
  <c r="AD45" i="31"/>
  <c r="AD44" i="31"/>
  <c r="AD43" i="31"/>
  <c r="AD42" i="31"/>
  <c r="AD38" i="31"/>
  <c r="AD37" i="31"/>
  <c r="AD36" i="31"/>
  <c r="AD35" i="31"/>
  <c r="AD34" i="31"/>
  <c r="AD30" i="31"/>
  <c r="AD29" i="31"/>
  <c r="AD28" i="31"/>
  <c r="AD27" i="31"/>
  <c r="AD26" i="31"/>
  <c r="AD22" i="31"/>
  <c r="AD21" i="31"/>
  <c r="AD20" i="31"/>
  <c r="AD19" i="31"/>
  <c r="AD18" i="31"/>
  <c r="AB78" i="31"/>
  <c r="AB77" i="31"/>
  <c r="AB76" i="31"/>
  <c r="AB75" i="31"/>
  <c r="AB74" i="31"/>
  <c r="AB73" i="31"/>
  <c r="BA72" i="31"/>
  <c r="AB70" i="31"/>
  <c r="AB69" i="31"/>
  <c r="AB68" i="31"/>
  <c r="AB67" i="31"/>
  <c r="AB66" i="31"/>
  <c r="AB62" i="31"/>
  <c r="AB61" i="31"/>
  <c r="AB60" i="31"/>
  <c r="AB59" i="31"/>
  <c r="AB58" i="31"/>
  <c r="AB54" i="31"/>
  <c r="AB53" i="31"/>
  <c r="AB52" i="31"/>
  <c r="AB51" i="31"/>
  <c r="AB50" i="31"/>
  <c r="AB46" i="31"/>
  <c r="AB45" i="31"/>
  <c r="AB44" i="31"/>
  <c r="AB43" i="31"/>
  <c r="AB42" i="31"/>
  <c r="AB38" i="31"/>
  <c r="AB37" i="31"/>
  <c r="AB36" i="31"/>
  <c r="AB35" i="31"/>
  <c r="AB34" i="31"/>
  <c r="AB30" i="31"/>
  <c r="AB29" i="31"/>
  <c r="AB28" i="31"/>
  <c r="AB27" i="31"/>
  <c r="AB26" i="31"/>
  <c r="AB22" i="31"/>
  <c r="AB21" i="31"/>
  <c r="AB20" i="31"/>
  <c r="AB19" i="31"/>
  <c r="AB18" i="31"/>
  <c r="AC65" i="31"/>
  <c r="AE65" i="31" s="1"/>
  <c r="AC57" i="31"/>
  <c r="AE57" i="31" s="1"/>
  <c r="AC49" i="31"/>
  <c r="AE49" i="31" s="1"/>
  <c r="AC41" i="31"/>
  <c r="AE41" i="31" s="1"/>
  <c r="AC33" i="31"/>
  <c r="AE33" i="31" s="1"/>
  <c r="AC25" i="31"/>
  <c r="AE25" i="31" s="1"/>
  <c r="AC17" i="31"/>
  <c r="AE17" i="31" s="1"/>
  <c r="AD117" i="31" l="1"/>
  <c r="AC113" i="31"/>
  <c r="AE113" i="31" s="1"/>
  <c r="AD118" i="31"/>
  <c r="AD115" i="31"/>
  <c r="AD114" i="31"/>
  <c r="AB118" i="31"/>
  <c r="AB117" i="31"/>
  <c r="AB116" i="31"/>
  <c r="AB115" i="31"/>
  <c r="AB114" i="31"/>
  <c r="Y70" i="31" l="1"/>
  <c r="Y69" i="31"/>
  <c r="Y68" i="31"/>
  <c r="Y67" i="31"/>
  <c r="Y66" i="31"/>
  <c r="Y62" i="31"/>
  <c r="Y61" i="31"/>
  <c r="Y60" i="31"/>
  <c r="Y59" i="31"/>
  <c r="Y58" i="31"/>
  <c r="Y54" i="31"/>
  <c r="Y53" i="31"/>
  <c r="Y52" i="31"/>
  <c r="Y51" i="31"/>
  <c r="Y50" i="31"/>
  <c r="Y46" i="31"/>
  <c r="Y45" i="31"/>
  <c r="Y44" i="31"/>
  <c r="Y43" i="31"/>
  <c r="Y42" i="31"/>
  <c r="Y38" i="31"/>
  <c r="Y37" i="31"/>
  <c r="Y36" i="31"/>
  <c r="Y35" i="31"/>
  <c r="Y34" i="31"/>
  <c r="Y30" i="31"/>
  <c r="Y29" i="31"/>
  <c r="Y28" i="31"/>
  <c r="Y27" i="31"/>
  <c r="Y26" i="31"/>
  <c r="Y22" i="31"/>
  <c r="Y21" i="31"/>
  <c r="Y20" i="31"/>
  <c r="Y19" i="31"/>
  <c r="Y18" i="31"/>
  <c r="AA70" i="31" l="1"/>
  <c r="AA69" i="31"/>
  <c r="AA68" i="31"/>
  <c r="AA67" i="31"/>
  <c r="AA66" i="31"/>
  <c r="AA62" i="31"/>
  <c r="AA61" i="31"/>
  <c r="AA60" i="31"/>
  <c r="AA59" i="31"/>
  <c r="AA58" i="31"/>
  <c r="AA54" i="31"/>
  <c r="AA53" i="31"/>
  <c r="AA52" i="31"/>
  <c r="AA51" i="31"/>
  <c r="AA50" i="31"/>
  <c r="AA46" i="31"/>
  <c r="AA45" i="31"/>
  <c r="AA44" i="31"/>
  <c r="AA43" i="31"/>
  <c r="AA42" i="31"/>
  <c r="AA38" i="31"/>
  <c r="AA37" i="31"/>
  <c r="AA36" i="31"/>
  <c r="AA35" i="31"/>
  <c r="AA34" i="31"/>
  <c r="AA30" i="31"/>
  <c r="AA29" i="31"/>
  <c r="AA28" i="31"/>
  <c r="AA27" i="31"/>
  <c r="AA26" i="31"/>
  <c r="AA22" i="31"/>
  <c r="AA21" i="31"/>
  <c r="AA20" i="31"/>
  <c r="AA19" i="31"/>
  <c r="AA18" i="31"/>
  <c r="Z65" i="31" l="1"/>
  <c r="AB65" i="31" s="1"/>
  <c r="G65" i="31"/>
  <c r="BA64" i="31"/>
  <c r="Z17" i="31"/>
  <c r="Z57" i="31"/>
  <c r="AB57" i="31" s="1"/>
  <c r="Z49" i="31"/>
  <c r="AB49" i="31" s="1"/>
  <c r="Z41" i="31"/>
  <c r="AB41" i="31" s="1"/>
  <c r="Z33" i="31"/>
  <c r="AB33" i="31" s="1"/>
  <c r="Z25" i="31"/>
  <c r="AB25" i="31" s="1"/>
  <c r="AQ65" i="31" l="1"/>
  <c r="AP65" i="31"/>
  <c r="AM65" i="31"/>
  <c r="Z113" i="31"/>
  <c r="AB113" i="31" s="1"/>
  <c r="AJ65" i="31"/>
  <c r="AG65" i="31"/>
  <c r="AB17" i="31"/>
  <c r="AD65" i="31"/>
  <c r="Y65" i="31"/>
  <c r="AA114" i="31"/>
  <c r="AA115" i="31"/>
  <c r="AA118" i="31"/>
  <c r="AA117" i="31"/>
  <c r="AA65" i="31"/>
  <c r="Y118" i="31"/>
  <c r="G57" i="31"/>
  <c r="AQ57" i="31" s="1"/>
  <c r="G49" i="31"/>
  <c r="G41" i="31"/>
  <c r="G33" i="31"/>
  <c r="G25" i="31"/>
  <c r="G17" i="31"/>
  <c r="T33" i="31"/>
  <c r="AQ17" i="31" l="1"/>
  <c r="AP17" i="31"/>
  <c r="G113" i="31"/>
  <c r="AQ113" i="31" s="1"/>
  <c r="AQ25" i="31"/>
  <c r="AP25" i="31"/>
  <c r="AQ33" i="31"/>
  <c r="AP33" i="31"/>
  <c r="AQ41" i="31"/>
  <c r="AP41" i="31"/>
  <c r="AQ49" i="31"/>
  <c r="AP49" i="31"/>
  <c r="AP57" i="31"/>
  <c r="AM49" i="31"/>
  <c r="AM57" i="31"/>
  <c r="AM25" i="31"/>
  <c r="AM17" i="31"/>
  <c r="AM33" i="31"/>
  <c r="AM41" i="31"/>
  <c r="AJ49" i="31"/>
  <c r="AJ25" i="31"/>
  <c r="AJ57" i="31"/>
  <c r="AJ17" i="31"/>
  <c r="AJ33" i="31"/>
  <c r="AJ41" i="31"/>
  <c r="AG41" i="31"/>
  <c r="AG33" i="31"/>
  <c r="AG49" i="31"/>
  <c r="AG17" i="31"/>
  <c r="AG25" i="31"/>
  <c r="AG57" i="31"/>
  <c r="AA49" i="31"/>
  <c r="AD49" i="31"/>
  <c r="AD25" i="31"/>
  <c r="AD57" i="31"/>
  <c r="AD41" i="31"/>
  <c r="AA41" i="31"/>
  <c r="AD33" i="31"/>
  <c r="AA17" i="31"/>
  <c r="AD17" i="31"/>
  <c r="AA33" i="31"/>
  <c r="AA25" i="31"/>
  <c r="AA57" i="31"/>
  <c r="V62" i="31"/>
  <c r="AP113" i="31" l="1"/>
  <c r="AM113" i="31"/>
  <c r="AJ113" i="31"/>
  <c r="AG113" i="31"/>
  <c r="Y117" i="31"/>
  <c r="Y116" i="31"/>
  <c r="Y115" i="31"/>
  <c r="Y114" i="31"/>
  <c r="V58" i="31"/>
  <c r="S45" i="31"/>
  <c r="V61" i="31"/>
  <c r="V60" i="31"/>
  <c r="V59" i="31"/>
  <c r="V54" i="31"/>
  <c r="V53" i="31"/>
  <c r="V52" i="31"/>
  <c r="V51" i="31"/>
  <c r="V50" i="31"/>
  <c r="V46" i="31"/>
  <c r="V45" i="31"/>
  <c r="V44" i="31"/>
  <c r="V43" i="31"/>
  <c r="V42" i="31"/>
  <c r="V38" i="31"/>
  <c r="V37" i="31"/>
  <c r="V36" i="31"/>
  <c r="V35" i="31"/>
  <c r="V34" i="31"/>
  <c r="V30" i="31"/>
  <c r="V29" i="31"/>
  <c r="V28" i="31"/>
  <c r="V27" i="31"/>
  <c r="V26" i="31"/>
  <c r="V22" i="31"/>
  <c r="V21" i="31"/>
  <c r="V20" i="31"/>
  <c r="V19" i="31"/>
  <c r="V18" i="31"/>
  <c r="V117" i="31" l="1"/>
  <c r="V114" i="31"/>
  <c r="V118" i="31"/>
  <c r="V115" i="31"/>
  <c r="V116" i="31"/>
  <c r="X62" i="31"/>
  <c r="X61" i="31"/>
  <c r="X60" i="31"/>
  <c r="X59" i="31"/>
  <c r="X58" i="31"/>
  <c r="W57" i="31"/>
  <c r="Y57" i="31" s="1"/>
  <c r="BA56" i="31"/>
  <c r="U54" i="31"/>
  <c r="U53" i="31"/>
  <c r="U52" i="31"/>
  <c r="U51" i="31"/>
  <c r="U50" i="31"/>
  <c r="U46" i="31"/>
  <c r="U45" i="31"/>
  <c r="U44" i="31"/>
  <c r="U43" i="31"/>
  <c r="U42" i="31"/>
  <c r="U38" i="31"/>
  <c r="U37" i="31"/>
  <c r="U36" i="31"/>
  <c r="U35" i="31"/>
  <c r="U34" i="31"/>
  <c r="U33" i="31"/>
  <c r="U30" i="31"/>
  <c r="U29" i="31"/>
  <c r="U28" i="31"/>
  <c r="U27" i="31"/>
  <c r="U26" i="31"/>
  <c r="U22" i="31"/>
  <c r="U21" i="31"/>
  <c r="U20" i="31"/>
  <c r="U19" i="31"/>
  <c r="U18" i="31"/>
  <c r="S50" i="31"/>
  <c r="S54" i="31"/>
  <c r="S53" i="31"/>
  <c r="S52" i="31"/>
  <c r="S51" i="31"/>
  <c r="S46" i="31"/>
  <c r="S44" i="31"/>
  <c r="S43" i="31"/>
  <c r="S42" i="31"/>
  <c r="S38" i="31"/>
  <c r="S37" i="31"/>
  <c r="S36" i="31"/>
  <c r="S35" i="31"/>
  <c r="S34" i="31"/>
  <c r="S30" i="31"/>
  <c r="S29" i="31"/>
  <c r="S28" i="31"/>
  <c r="S27" i="31"/>
  <c r="S26" i="31"/>
  <c r="S22" i="31"/>
  <c r="S21" i="31"/>
  <c r="S20" i="31"/>
  <c r="S19" i="31"/>
  <c r="S18" i="31"/>
  <c r="T49" i="31"/>
  <c r="S49" i="31" s="1"/>
  <c r="T41" i="31"/>
  <c r="T25" i="31"/>
  <c r="T17" i="31"/>
  <c r="U17" i="31" l="1"/>
  <c r="T113" i="31"/>
  <c r="S114" i="31"/>
  <c r="S118" i="31"/>
  <c r="U114" i="31"/>
  <c r="U118" i="31"/>
  <c r="S115" i="31"/>
  <c r="U115" i="31"/>
  <c r="S116" i="31"/>
  <c r="U116" i="31"/>
  <c r="S117" i="31"/>
  <c r="U117" i="31"/>
  <c r="V57" i="31"/>
  <c r="U25" i="31"/>
  <c r="X57" i="31"/>
  <c r="P46" i="31"/>
  <c r="P45" i="31"/>
  <c r="P44" i="31"/>
  <c r="P43" i="31"/>
  <c r="P42" i="31"/>
  <c r="R42" i="31"/>
  <c r="P18" i="31"/>
  <c r="P19" i="31"/>
  <c r="P20" i="31"/>
  <c r="P21" i="31"/>
  <c r="P22" i="31"/>
  <c r="P26" i="31"/>
  <c r="P27" i="31"/>
  <c r="P28" i="31"/>
  <c r="P29" i="31"/>
  <c r="P30" i="31"/>
  <c r="P34" i="31"/>
  <c r="P35" i="31"/>
  <c r="P36" i="31"/>
  <c r="P37" i="31"/>
  <c r="P38" i="31"/>
  <c r="P114" i="31" l="1"/>
  <c r="P117" i="31"/>
  <c r="P115" i="31"/>
  <c r="P116" i="31"/>
  <c r="P118" i="31"/>
  <c r="Q25" i="31"/>
  <c r="S25" i="31" s="1"/>
  <c r="Q41" i="31"/>
  <c r="S41" i="31" l="1"/>
  <c r="P41" i="31"/>
  <c r="W49" i="31"/>
  <c r="Y49" i="31" s="1"/>
  <c r="V49" i="31" l="1"/>
  <c r="X53" i="31"/>
  <c r="X118" i="31" l="1"/>
  <c r="U49" i="31"/>
  <c r="X54" i="31" l="1"/>
  <c r="X52" i="31"/>
  <c r="X51" i="31"/>
  <c r="X50" i="31"/>
  <c r="BA48" i="31"/>
  <c r="X49" i="31" l="1"/>
  <c r="X46" i="31" l="1"/>
  <c r="X45" i="31"/>
  <c r="X44" i="31"/>
  <c r="X43" i="31"/>
  <c r="X42" i="31"/>
  <c r="X38" i="31"/>
  <c r="X37" i="31"/>
  <c r="X36" i="31"/>
  <c r="X35" i="31"/>
  <c r="X34" i="31"/>
  <c r="X30" i="31"/>
  <c r="X29" i="31"/>
  <c r="X28" i="31"/>
  <c r="X27" i="31"/>
  <c r="X26" i="31"/>
  <c r="X22" i="31"/>
  <c r="X21" i="31"/>
  <c r="X20" i="31"/>
  <c r="X19" i="31"/>
  <c r="X18" i="31"/>
  <c r="W41" i="31"/>
  <c r="Y41" i="31" s="1"/>
  <c r="W33" i="31"/>
  <c r="Y33" i="31" s="1"/>
  <c r="W25" i="31"/>
  <c r="Y25" i="31" s="1"/>
  <c r="W17" i="31"/>
  <c r="W113" i="31" s="1"/>
  <c r="Y17" i="31" l="1"/>
  <c r="V41" i="31"/>
  <c r="V25" i="31"/>
  <c r="V33" i="31"/>
  <c r="V17" i="31"/>
  <c r="Y113" i="31"/>
  <c r="X25" i="31"/>
  <c r="X33" i="31"/>
  <c r="X17" i="31"/>
  <c r="V113" i="31" l="1"/>
  <c r="X117" i="31"/>
  <c r="X115" i="31"/>
  <c r="X114" i="31"/>
  <c r="R46" i="31" l="1"/>
  <c r="R45" i="31"/>
  <c r="R44" i="31"/>
  <c r="R43" i="31"/>
  <c r="BA40" i="31"/>
  <c r="Q17" i="31"/>
  <c r="P17" i="31" l="1"/>
  <c r="S17" i="31"/>
  <c r="U41" i="31"/>
  <c r="U113" i="31" s="1"/>
  <c r="X41" i="31"/>
  <c r="R41" i="31"/>
  <c r="R38" i="31" l="1"/>
  <c r="R37" i="31"/>
  <c r="R36" i="31"/>
  <c r="R35" i="31"/>
  <c r="R34" i="31"/>
  <c r="R30" i="31"/>
  <c r="R29" i="31"/>
  <c r="R28" i="31"/>
  <c r="R27" i="31"/>
  <c r="R26" i="31"/>
  <c r="R22" i="31"/>
  <c r="R21" i="31"/>
  <c r="R20" i="31"/>
  <c r="R19" i="31"/>
  <c r="R18" i="31"/>
  <c r="R17" i="31"/>
  <c r="Q33" i="31"/>
  <c r="Q113" i="31" s="1"/>
  <c r="R117" i="31" l="1"/>
  <c r="R114" i="31"/>
  <c r="R118" i="31"/>
  <c r="R115" i="31"/>
  <c r="R116" i="31"/>
  <c r="S33" i="31"/>
  <c r="S113" i="31" s="1"/>
  <c r="R33" i="31"/>
  <c r="R25" i="31"/>
  <c r="N33" i="31"/>
  <c r="P33" i="31" s="1"/>
  <c r="N25" i="31"/>
  <c r="R113" i="31" l="1"/>
  <c r="P25" i="31"/>
  <c r="P113" i="31" s="1"/>
  <c r="N113" i="31"/>
  <c r="O38" i="31"/>
  <c r="O37" i="31"/>
  <c r="O36" i="31"/>
  <c r="O35" i="31"/>
  <c r="O34" i="31"/>
  <c r="O33" i="31"/>
  <c r="BA32" i="31"/>
  <c r="M30" i="31"/>
  <c r="M29" i="31"/>
  <c r="M28" i="31"/>
  <c r="M27" i="31"/>
  <c r="M26" i="31"/>
  <c r="M22" i="31"/>
  <c r="M21" i="31"/>
  <c r="M20" i="31"/>
  <c r="M19" i="31"/>
  <c r="M18" i="31"/>
  <c r="L25" i="31"/>
  <c r="M25" i="31" s="1"/>
  <c r="L17" i="31"/>
  <c r="O30" i="31"/>
  <c r="O29" i="31"/>
  <c r="O28" i="31"/>
  <c r="O27" i="31"/>
  <c r="O26" i="31"/>
  <c r="BC25" i="31"/>
  <c r="O25" i="31"/>
  <c r="BA24" i="31"/>
  <c r="O22" i="31"/>
  <c r="K22" i="31"/>
  <c r="K118" i="31" s="1"/>
  <c r="I22" i="31"/>
  <c r="I118" i="31" s="1"/>
  <c r="O21" i="31"/>
  <c r="K21" i="31"/>
  <c r="K117" i="31" s="1"/>
  <c r="I21" i="31"/>
  <c r="I117" i="31" s="1"/>
  <c r="O20" i="31"/>
  <c r="K20" i="31"/>
  <c r="K116" i="31" s="1"/>
  <c r="I20" i="31"/>
  <c r="I116" i="31" s="1"/>
  <c r="O19" i="31"/>
  <c r="K19" i="31"/>
  <c r="K115" i="31" s="1"/>
  <c r="I19" i="31"/>
  <c r="I115" i="31" s="1"/>
  <c r="O18" i="31"/>
  <c r="K18" i="31"/>
  <c r="K114" i="31" s="1"/>
  <c r="I18" i="31"/>
  <c r="I114" i="31" s="1"/>
  <c r="O17" i="31"/>
  <c r="J17" i="31"/>
  <c r="J113" i="31" s="1"/>
  <c r="I17" i="31"/>
  <c r="I113" i="31" s="1"/>
  <c r="BA16" i="31"/>
  <c r="AT14" i="31"/>
  <c r="AT13" i="31"/>
  <c r="AT9" i="31"/>
  <c r="BA8" i="31"/>
  <c r="AT8" i="31"/>
  <c r="O116" i="31" l="1"/>
  <c r="M115" i="31"/>
  <c r="O114" i="31"/>
  <c r="O118" i="31"/>
  <c r="O113" i="31"/>
  <c r="O117" i="31"/>
  <c r="M116" i="31"/>
  <c r="M117" i="31"/>
  <c r="M17" i="31"/>
  <c r="M113" i="31" s="1"/>
  <c r="L113" i="31"/>
  <c r="O115" i="31"/>
  <c r="M114" i="31"/>
  <c r="M118" i="31"/>
  <c r="K17" i="31"/>
  <c r="K113" i="31" s="1"/>
  <c r="R112" i="31"/>
  <c r="M112" i="31"/>
  <c r="I112" i="31"/>
  <c r="K112" i="31"/>
  <c r="U112" i="31"/>
  <c r="O112" i="31"/>
  <c r="AA113" i="31" l="1"/>
  <c r="AD76" i="31"/>
  <c r="AD113" i="31" l="1"/>
  <c r="X113" i="31"/>
  <c r="AD116" i="31"/>
  <c r="AA116" i="31"/>
  <c r="X116" i="31"/>
</calcChain>
</file>

<file path=xl/sharedStrings.xml><?xml version="1.0" encoding="utf-8"?>
<sst xmlns="http://schemas.openxmlformats.org/spreadsheetml/2006/main" count="394" uniqueCount="98">
  <si>
    <t>計</t>
    <rPh sb="0" eb="1">
      <t>ケイ</t>
    </rPh>
    <phoneticPr fontId="3"/>
  </si>
  <si>
    <t>H24</t>
    <phoneticPr fontId="3"/>
  </si>
  <si>
    <t>H25</t>
    <phoneticPr fontId="3"/>
  </si>
  <si>
    <t>H26</t>
    <phoneticPr fontId="3"/>
  </si>
  <si>
    <t>山　形　県</t>
    <rPh sb="0" eb="1">
      <t>ヤマ</t>
    </rPh>
    <rPh sb="2" eb="3">
      <t>ケイ</t>
    </rPh>
    <rPh sb="4" eb="5">
      <t>ケン</t>
    </rPh>
    <phoneticPr fontId="3"/>
  </si>
  <si>
    <t>要対策箇所</t>
    <rPh sb="0" eb="1">
      <t>ヨウ</t>
    </rPh>
    <rPh sb="1" eb="3">
      <t>タイサク</t>
    </rPh>
    <rPh sb="3" eb="5">
      <t>カショ</t>
    </rPh>
    <phoneticPr fontId="3"/>
  </si>
  <si>
    <t>対策済み
箇所</t>
    <rPh sb="0" eb="2">
      <t>タイサク</t>
    </rPh>
    <rPh sb="2" eb="3">
      <t>ズ</t>
    </rPh>
    <rPh sb="5" eb="7">
      <t>カショ</t>
    </rPh>
    <phoneticPr fontId="3"/>
  </si>
  <si>
    <t>実施率</t>
    <rPh sb="0" eb="2">
      <t>ジッシ</t>
    </rPh>
    <rPh sb="2" eb="3">
      <t>リツ</t>
    </rPh>
    <phoneticPr fontId="3"/>
  </si>
  <si>
    <t>対策箇所</t>
    <rPh sb="0" eb="2">
      <t>タイサク</t>
    </rPh>
    <rPh sb="2" eb="4">
      <t>カショ</t>
    </rPh>
    <phoneticPr fontId="3"/>
  </si>
  <si>
    <t>　対策必要箇所（全体数）</t>
    <rPh sb="1" eb="3">
      <t>タイサク</t>
    </rPh>
    <rPh sb="3" eb="5">
      <t>ヒツヨウ</t>
    </rPh>
    <rPh sb="5" eb="7">
      <t>カショ</t>
    </rPh>
    <rPh sb="8" eb="10">
      <t>ゼンタイ</t>
    </rPh>
    <rPh sb="10" eb="11">
      <t>スウ</t>
    </rPh>
    <phoneticPr fontId="3"/>
  </si>
  <si>
    <t>箇所</t>
    <rPh sb="0" eb="2">
      <t>カショ</t>
    </rPh>
    <phoneticPr fontId="3"/>
  </si>
  <si>
    <t>　うち道路管理者</t>
    <rPh sb="3" eb="5">
      <t>ドウロ</t>
    </rPh>
    <rPh sb="5" eb="8">
      <t>カンリシャ</t>
    </rPh>
    <phoneticPr fontId="3"/>
  </si>
  <si>
    <t>　うち国土交通省</t>
    <rPh sb="3" eb="5">
      <t>コクド</t>
    </rPh>
    <rPh sb="5" eb="8">
      <t>コウツウショウ</t>
    </rPh>
    <phoneticPr fontId="3"/>
  </si>
  <si>
    <t>　うち山形県</t>
    <rPh sb="3" eb="5">
      <t>ヤマガタ</t>
    </rPh>
    <rPh sb="5" eb="6">
      <t>ケン</t>
    </rPh>
    <phoneticPr fontId="3"/>
  </si>
  <si>
    <t>　うち市町村</t>
    <rPh sb="3" eb="6">
      <t>シチョウソン</t>
    </rPh>
    <phoneticPr fontId="3"/>
  </si>
  <si>
    <t>　うち学校、教育委員会</t>
    <rPh sb="3" eb="5">
      <t>ガッコウ</t>
    </rPh>
    <rPh sb="8" eb="10">
      <t>イイン</t>
    </rPh>
    <phoneticPr fontId="3"/>
  </si>
  <si>
    <t>　うち警察</t>
    <rPh sb="3" eb="5">
      <t>ケイサツ</t>
    </rPh>
    <phoneticPr fontId="3"/>
  </si>
  <si>
    <t>　※２　１箇所につき複数の機関が対策を実施する場合があるため、対策数の合計は対策必要箇所（全体数）とは一致しない</t>
    <rPh sb="5" eb="7">
      <t>カショ</t>
    </rPh>
    <rPh sb="10" eb="12">
      <t>フクスウ</t>
    </rPh>
    <rPh sb="13" eb="15">
      <t>キカン</t>
    </rPh>
    <rPh sb="16" eb="18">
      <t>タイサク</t>
    </rPh>
    <rPh sb="19" eb="21">
      <t>ジッシ</t>
    </rPh>
    <rPh sb="23" eb="25">
      <t>バアイ</t>
    </rPh>
    <rPh sb="31" eb="33">
      <t>タイサク</t>
    </rPh>
    <rPh sb="33" eb="34">
      <t>スウ</t>
    </rPh>
    <rPh sb="35" eb="37">
      <t>ゴウケイ</t>
    </rPh>
    <rPh sb="38" eb="40">
      <t>タイサク</t>
    </rPh>
    <rPh sb="40" eb="42">
      <t>ヒツヨウ</t>
    </rPh>
    <rPh sb="42" eb="44">
      <t>カショ</t>
    </rPh>
    <rPh sb="45" eb="47">
      <t>ゼンタイ</t>
    </rPh>
    <rPh sb="47" eb="48">
      <t>スウ</t>
    </rPh>
    <rPh sb="51" eb="53">
      <t>イッチ</t>
    </rPh>
    <phoneticPr fontId="3"/>
  </si>
  <si>
    <t>要対策
箇所</t>
    <rPh sb="0" eb="1">
      <t>ヨウ</t>
    </rPh>
    <rPh sb="1" eb="3">
      <t>タイサク</t>
    </rPh>
    <rPh sb="4" eb="6">
      <t>カショ</t>
    </rPh>
    <phoneticPr fontId="3"/>
  </si>
  <si>
    <t>対策未了</t>
    <rPh sb="0" eb="2">
      <t>タイサク</t>
    </rPh>
    <rPh sb="2" eb="4">
      <t>ミリョウ</t>
    </rPh>
    <phoneticPr fontId="3"/>
  </si>
  <si>
    <t>平成26年8月末時点</t>
    <rPh sb="0" eb="2">
      <t>ヘイセイ</t>
    </rPh>
    <rPh sb="4" eb="5">
      <t>ネン</t>
    </rPh>
    <rPh sb="6" eb="7">
      <t>ガツ</t>
    </rPh>
    <rPh sb="7" eb="8">
      <t>マツ</t>
    </rPh>
    <rPh sb="8" eb="10">
      <t>ジテン</t>
    </rPh>
    <phoneticPr fontId="3"/>
  </si>
  <si>
    <t>←対策箇所数</t>
    <rPh sb="1" eb="3">
      <t>タイサク</t>
    </rPh>
    <rPh sb="3" eb="5">
      <t>カショ</t>
    </rPh>
    <rPh sb="5" eb="6">
      <t>スウ</t>
    </rPh>
    <phoneticPr fontId="3"/>
  </si>
  <si>
    <t>←対策箇所数 ≠ 対策数 159</t>
    <rPh sb="1" eb="3">
      <t>タイサク</t>
    </rPh>
    <rPh sb="3" eb="5">
      <t>カショ</t>
    </rPh>
    <rPh sb="5" eb="6">
      <t>スウ</t>
    </rPh>
    <rPh sb="9" eb="11">
      <t>タイサク</t>
    </rPh>
    <rPh sb="11" eb="12">
      <t>スウ</t>
    </rPh>
    <phoneticPr fontId="3"/>
  </si>
  <si>
    <t>←対策箇所数 ＝ 対策数</t>
    <rPh sb="1" eb="3">
      <t>タイサク</t>
    </rPh>
    <rPh sb="3" eb="5">
      <t>カショ</t>
    </rPh>
    <rPh sb="5" eb="6">
      <t>スウ</t>
    </rPh>
    <rPh sb="9" eb="11">
      <t>タイサク</t>
    </rPh>
    <rPh sb="11" eb="12">
      <t>スウ</t>
    </rPh>
    <phoneticPr fontId="3"/>
  </si>
  <si>
    <t>←対策箇所数 ＝ 対策数　かは不明</t>
    <rPh sb="1" eb="3">
      <t>タイサク</t>
    </rPh>
    <rPh sb="3" eb="5">
      <t>カショ</t>
    </rPh>
    <rPh sb="5" eb="6">
      <t>スウ</t>
    </rPh>
    <rPh sb="9" eb="11">
      <t>タイサク</t>
    </rPh>
    <rPh sb="11" eb="12">
      <t>スウ</t>
    </rPh>
    <rPh sb="15" eb="17">
      <t>フメイ</t>
    </rPh>
    <phoneticPr fontId="3"/>
  </si>
  <si>
    <t>←対策数</t>
    <rPh sb="1" eb="3">
      <t>タイサク</t>
    </rPh>
    <rPh sb="3" eb="4">
      <t>スウ</t>
    </rPh>
    <phoneticPr fontId="3"/>
  </si>
  <si>
    <t>年度</t>
    <rPh sb="0" eb="2">
      <t>ネンド</t>
    </rPh>
    <phoneticPr fontId="3"/>
  </si>
  <si>
    <t>対策実施主体</t>
    <rPh sb="0" eb="2">
      <t>タイサク</t>
    </rPh>
    <rPh sb="2" eb="4">
      <t>ジッシ</t>
    </rPh>
    <rPh sb="4" eb="6">
      <t>シュタイ</t>
    </rPh>
    <phoneticPr fontId="3"/>
  </si>
  <si>
    <t xml:space="preserve"> 平成24年度点検</t>
    <rPh sb="1" eb="2">
      <t>ヒラ</t>
    </rPh>
    <rPh sb="2" eb="3">
      <t>ナ</t>
    </rPh>
    <rPh sb="5" eb="7">
      <t>ネンド</t>
    </rPh>
    <rPh sb="7" eb="9">
      <t>テンケン</t>
    </rPh>
    <phoneticPr fontId="3"/>
  </si>
  <si>
    <t xml:space="preserve"> 平成25年度点検</t>
    <rPh sb="1" eb="2">
      <t>ヒラ</t>
    </rPh>
    <rPh sb="2" eb="3">
      <t>ナ</t>
    </rPh>
    <rPh sb="5" eb="7">
      <t>ネンド</t>
    </rPh>
    <rPh sb="7" eb="9">
      <t>テンケン</t>
    </rPh>
    <phoneticPr fontId="3"/>
  </si>
  <si>
    <t xml:space="preserve"> 平成26年度点検</t>
    <rPh sb="1" eb="2">
      <t>ヒラ</t>
    </rPh>
    <rPh sb="2" eb="3">
      <t>ナ</t>
    </rPh>
    <rPh sb="5" eb="7">
      <t>ネンド</t>
    </rPh>
    <rPh sb="7" eb="9">
      <t>テンケン</t>
    </rPh>
    <phoneticPr fontId="3"/>
  </si>
  <si>
    <t>本校</t>
    <rPh sb="0" eb="2">
      <t>ホンコウ</t>
    </rPh>
    <phoneticPr fontId="3"/>
  </si>
  <si>
    <t>分校</t>
    <rPh sb="0" eb="2">
      <t>ブンコウ</t>
    </rPh>
    <phoneticPr fontId="3"/>
  </si>
  <si>
    <t>特別</t>
    <rPh sb="0" eb="2">
      <t>トクベツ</t>
    </rPh>
    <phoneticPr fontId="3"/>
  </si>
  <si>
    <t>学校数</t>
    <rPh sb="0" eb="2">
      <t>ガッコウ</t>
    </rPh>
    <rPh sb="2" eb="3">
      <t>スウ</t>
    </rPh>
    <phoneticPr fontId="3"/>
  </si>
  <si>
    <t>※山大付属小学校は含まない</t>
    <rPh sb="1" eb="2">
      <t>ヤマ</t>
    </rPh>
    <rPh sb="2" eb="3">
      <t>ダイ</t>
    </rPh>
    <rPh sb="3" eb="5">
      <t>フゾク</t>
    </rPh>
    <rPh sb="5" eb="8">
      <t>ショウガッコウ</t>
    </rPh>
    <rPh sb="9" eb="10">
      <t>フク</t>
    </rPh>
    <phoneticPr fontId="3"/>
  </si>
  <si>
    <t>-</t>
    <phoneticPr fontId="3"/>
  </si>
  <si>
    <t>※特別支援学校は対象外とした</t>
    <rPh sb="1" eb="3">
      <t>トクベツ</t>
    </rPh>
    <rPh sb="3" eb="5">
      <t>シエン</t>
    </rPh>
    <rPh sb="5" eb="7">
      <t>ガッコウ</t>
    </rPh>
    <rPh sb="8" eb="11">
      <t>タイショウガイ</t>
    </rPh>
    <phoneticPr fontId="3"/>
  </si>
  <si>
    <t>※H27</t>
    <phoneticPr fontId="3"/>
  </si>
  <si>
    <t>　⇒　点検実施は、293校（プログラム記載）</t>
    <rPh sb="3" eb="5">
      <t>テンケン</t>
    </rPh>
    <rPh sb="5" eb="7">
      <t>ジッシ</t>
    </rPh>
    <rPh sb="12" eb="13">
      <t>コウ</t>
    </rPh>
    <rPh sb="19" eb="21">
      <t>キサイ</t>
    </rPh>
    <phoneticPr fontId="3"/>
  </si>
  <si>
    <t>　⇒　うち対策実施必要校は、214校</t>
    <rPh sb="5" eb="7">
      <t>タイサク</t>
    </rPh>
    <rPh sb="7" eb="9">
      <t>ジッシ</t>
    </rPh>
    <rPh sb="9" eb="11">
      <t>ヒツヨウ</t>
    </rPh>
    <rPh sb="11" eb="12">
      <t>コウ</t>
    </rPh>
    <rPh sb="17" eb="18">
      <t>コウ</t>
    </rPh>
    <phoneticPr fontId="3"/>
  </si>
  <si>
    <t>　⇒　点検実施は、169校</t>
    <rPh sb="3" eb="5">
      <t>テンケン</t>
    </rPh>
    <rPh sb="5" eb="7">
      <t>ジッシ</t>
    </rPh>
    <rPh sb="12" eb="13">
      <t>コウ</t>
    </rPh>
    <phoneticPr fontId="3"/>
  </si>
  <si>
    <t>　⇒　うち対策実施必要校は、173校</t>
    <rPh sb="5" eb="7">
      <t>タイサク</t>
    </rPh>
    <rPh sb="7" eb="9">
      <t>ジッシ</t>
    </rPh>
    <rPh sb="9" eb="11">
      <t>ヒツヨウ</t>
    </rPh>
    <rPh sb="11" eb="12">
      <t>コウ</t>
    </rPh>
    <rPh sb="17" eb="18">
      <t>コウ</t>
    </rPh>
    <phoneticPr fontId="3"/>
  </si>
  <si>
    <t>　　　（点検をせず、対策実施を決めた学校があるため？）</t>
    <rPh sb="4" eb="6">
      <t>テンケン</t>
    </rPh>
    <rPh sb="10" eb="12">
      <t>タイサク</t>
    </rPh>
    <rPh sb="12" eb="14">
      <t>ジッシ</t>
    </rPh>
    <rPh sb="15" eb="16">
      <t>キ</t>
    </rPh>
    <rPh sb="18" eb="20">
      <t>ガッコウ</t>
    </rPh>
    <phoneticPr fontId="3"/>
  </si>
  <si>
    <t>　⇒　点検実施は、？校（未集計）</t>
    <rPh sb="3" eb="5">
      <t>テンケン</t>
    </rPh>
    <rPh sb="5" eb="7">
      <t>ジッシ</t>
    </rPh>
    <rPh sb="10" eb="11">
      <t>コウ</t>
    </rPh>
    <rPh sb="12" eb="15">
      <t>ミシュウケイ</t>
    </rPh>
    <phoneticPr fontId="3"/>
  </si>
  <si>
    <t>　⇒　うち対策実施必要校は、146校</t>
    <rPh sb="5" eb="7">
      <t>タイサク</t>
    </rPh>
    <rPh sb="7" eb="9">
      <t>ジッシ</t>
    </rPh>
    <rPh sb="9" eb="11">
      <t>ヒツヨウ</t>
    </rPh>
    <rPh sb="11" eb="12">
      <t>コウ</t>
    </rPh>
    <rPh sb="17" eb="18">
      <t>コウ</t>
    </rPh>
    <phoneticPr fontId="3"/>
  </si>
  <si>
    <t>　　　（主要な成果では、146校で点検を実施と報告してしまった・・・）</t>
    <rPh sb="4" eb="6">
      <t>シュヨウ</t>
    </rPh>
    <rPh sb="7" eb="9">
      <t>セイカ</t>
    </rPh>
    <rPh sb="15" eb="16">
      <t>コウ</t>
    </rPh>
    <rPh sb="17" eb="19">
      <t>テンケン</t>
    </rPh>
    <rPh sb="20" eb="22">
      <t>ジッシ</t>
    </rPh>
    <rPh sb="23" eb="25">
      <t>ホウコク</t>
    </rPh>
    <phoneticPr fontId="3"/>
  </si>
  <si>
    <t>平成27年3月末時点</t>
    <rPh sb="0" eb="2">
      <t>ヘイセイ</t>
    </rPh>
    <rPh sb="4" eb="5">
      <t>ネン</t>
    </rPh>
    <rPh sb="6" eb="7">
      <t>ガツ</t>
    </rPh>
    <rPh sb="7" eb="8">
      <t>マツ</t>
    </rPh>
    <rPh sb="8" eb="10">
      <t>ジテン</t>
    </rPh>
    <phoneticPr fontId="3"/>
  </si>
  <si>
    <t>平成27年9月末時点</t>
    <rPh sb="0" eb="2">
      <t>ヘイセイ</t>
    </rPh>
    <rPh sb="4" eb="5">
      <t>ネン</t>
    </rPh>
    <rPh sb="6" eb="7">
      <t>ガツ</t>
    </rPh>
    <rPh sb="7" eb="8">
      <t>マツ</t>
    </rPh>
    <rPh sb="8" eb="10">
      <t>ジテン</t>
    </rPh>
    <phoneticPr fontId="3"/>
  </si>
  <si>
    <t xml:space="preserve"> 平成27年度点検</t>
    <rPh sb="1" eb="2">
      <t>ヒラ</t>
    </rPh>
    <rPh sb="2" eb="3">
      <t>ナ</t>
    </rPh>
    <rPh sb="5" eb="7">
      <t>ネンド</t>
    </rPh>
    <rPh sb="7" eb="9">
      <t>テンケン</t>
    </rPh>
    <phoneticPr fontId="3"/>
  </si>
  <si>
    <t>　⇒　うち対策実施必要校は、?校</t>
    <rPh sb="5" eb="7">
      <t>タイサク</t>
    </rPh>
    <rPh sb="7" eb="9">
      <t>ジッシ</t>
    </rPh>
    <rPh sb="9" eb="11">
      <t>ヒツヨウ</t>
    </rPh>
    <rPh sb="11" eb="12">
      <t>コウ</t>
    </rPh>
    <rPh sb="15" eb="16">
      <t>コウ</t>
    </rPh>
    <phoneticPr fontId="3"/>
  </si>
  <si>
    <t>　■ 平成24年度以降の通学路点検及び対策の実施状況</t>
    <rPh sb="3" eb="5">
      <t>ヘイセイ</t>
    </rPh>
    <rPh sb="7" eb="9">
      <t>ネンド</t>
    </rPh>
    <rPh sb="9" eb="11">
      <t>イコウ</t>
    </rPh>
    <rPh sb="12" eb="15">
      <t>ツウガクロ</t>
    </rPh>
    <rPh sb="15" eb="17">
      <t>テンケン</t>
    </rPh>
    <rPh sb="17" eb="18">
      <t>オヨ</t>
    </rPh>
    <rPh sb="19" eb="21">
      <t>タイサク</t>
    </rPh>
    <rPh sb="22" eb="24">
      <t>ジッシ</t>
    </rPh>
    <rPh sb="24" eb="26">
      <t>ジョウキョウ</t>
    </rPh>
    <phoneticPr fontId="3"/>
  </si>
  <si>
    <r>
      <rPr>
        <sz val="9"/>
        <color theme="0"/>
        <rFont val="ＭＳ Ｐゴシック"/>
        <family val="3"/>
        <charset val="128"/>
      </rPr>
      <t>　県内小学校</t>
    </r>
    <r>
      <rPr>
        <sz val="9"/>
        <color theme="0"/>
        <rFont val="Calibri"/>
        <family val="2"/>
      </rPr>
      <t>287</t>
    </r>
    <r>
      <rPr>
        <sz val="9"/>
        <color theme="0"/>
        <rFont val="ＭＳ Ｐゴシック"/>
        <family val="3"/>
        <charset val="128"/>
      </rPr>
      <t>校のうち</t>
    </r>
    <r>
      <rPr>
        <sz val="9"/>
        <color theme="0"/>
        <rFont val="Calibri"/>
        <family val="2"/>
      </rPr>
      <t xml:space="preserve"> </t>
    </r>
    <r>
      <rPr>
        <sz val="9"/>
        <color theme="0"/>
        <rFont val="ＭＳ Ｐゴシック"/>
        <family val="3"/>
        <charset val="128"/>
      </rPr>
      <t>危険箇所報告のあった学校で点検を実施、</t>
    </r>
    <r>
      <rPr>
        <sz val="9"/>
        <color theme="0"/>
        <rFont val="Calibri"/>
        <family val="2"/>
      </rPr>
      <t>173</t>
    </r>
    <r>
      <rPr>
        <sz val="9"/>
        <color theme="0"/>
        <rFont val="ＭＳ Ｐゴシック"/>
        <family val="3"/>
        <charset val="128"/>
      </rPr>
      <t>校で対策が必要とされた
　　　※</t>
    </r>
    <r>
      <rPr>
        <sz val="9"/>
        <color theme="0"/>
        <rFont val="Calibri"/>
        <family val="2"/>
      </rPr>
      <t xml:space="preserve"> </t>
    </r>
    <r>
      <rPr>
        <sz val="9"/>
        <color theme="0"/>
        <rFont val="ＭＳ Ｐゴシック"/>
        <family val="3"/>
        <charset val="128"/>
      </rPr>
      <t>小学校数には、特別支援学校</t>
    </r>
    <r>
      <rPr>
        <sz val="9"/>
        <color theme="0"/>
        <rFont val="Calibri"/>
        <family val="2"/>
      </rPr>
      <t>10</t>
    </r>
    <r>
      <rPr>
        <sz val="9"/>
        <color theme="0"/>
        <rFont val="ＭＳ Ｐゴシック"/>
        <family val="3"/>
        <charset val="128"/>
      </rPr>
      <t>校を含み、山大付属小学校は含まない。</t>
    </r>
    <rPh sb="1" eb="3">
      <t>ケンナイ</t>
    </rPh>
    <rPh sb="3" eb="6">
      <t>ショウガッコウ</t>
    </rPh>
    <rPh sb="9" eb="10">
      <t>コウ</t>
    </rPh>
    <rPh sb="14" eb="16">
      <t>キケン</t>
    </rPh>
    <rPh sb="16" eb="18">
      <t>カショ</t>
    </rPh>
    <rPh sb="18" eb="20">
      <t>ホウコク</t>
    </rPh>
    <rPh sb="24" eb="26">
      <t>ガッコウ</t>
    </rPh>
    <rPh sb="27" eb="29">
      <t>テンケン</t>
    </rPh>
    <rPh sb="30" eb="32">
      <t>ジッシ</t>
    </rPh>
    <rPh sb="36" eb="37">
      <t>コウ</t>
    </rPh>
    <rPh sb="38" eb="40">
      <t>タイサク</t>
    </rPh>
    <rPh sb="41" eb="43">
      <t>ヒツヨウ</t>
    </rPh>
    <rPh sb="68" eb="69">
      <t>コウ</t>
    </rPh>
    <rPh sb="70" eb="71">
      <t>フク</t>
    </rPh>
    <phoneticPr fontId="3"/>
  </si>
  <si>
    <r>
      <rPr>
        <sz val="9"/>
        <color theme="0"/>
        <rFont val="ＭＳ Ｐゴシック"/>
        <family val="3"/>
        <charset val="128"/>
      </rPr>
      <t>　県内小学校</t>
    </r>
    <r>
      <rPr>
        <sz val="9"/>
        <color theme="0"/>
        <rFont val="Calibri"/>
        <family val="2"/>
      </rPr>
      <t>281</t>
    </r>
    <r>
      <rPr>
        <sz val="9"/>
        <color theme="0"/>
        <rFont val="ＭＳ Ｐゴシック"/>
        <family val="3"/>
        <charset val="128"/>
      </rPr>
      <t>校のうち</t>
    </r>
    <r>
      <rPr>
        <sz val="9"/>
        <color theme="0"/>
        <rFont val="Calibri"/>
        <family val="2"/>
      </rPr>
      <t xml:space="preserve"> </t>
    </r>
    <r>
      <rPr>
        <sz val="9"/>
        <color theme="0"/>
        <rFont val="ＭＳ Ｐゴシック"/>
        <family val="3"/>
        <charset val="128"/>
      </rPr>
      <t>危険箇所報告のあった学校で点検を実施、</t>
    </r>
    <r>
      <rPr>
        <sz val="9"/>
        <color theme="0"/>
        <rFont val="Calibri"/>
        <family val="2"/>
      </rPr>
      <t>146</t>
    </r>
    <r>
      <rPr>
        <sz val="9"/>
        <color theme="0"/>
        <rFont val="ＭＳ Ｐゴシック"/>
        <family val="3"/>
        <charset val="128"/>
      </rPr>
      <t>校で対策が必要とされた
　　　※</t>
    </r>
    <r>
      <rPr>
        <sz val="9"/>
        <color theme="0"/>
        <rFont val="Calibri"/>
        <family val="2"/>
      </rPr>
      <t xml:space="preserve"> </t>
    </r>
    <r>
      <rPr>
        <sz val="9"/>
        <color theme="0"/>
        <rFont val="ＭＳ Ｐゴシック"/>
        <family val="3"/>
        <charset val="128"/>
      </rPr>
      <t>小学校数には、特別支援学校</t>
    </r>
    <r>
      <rPr>
        <sz val="9"/>
        <color theme="0"/>
        <rFont val="Calibri"/>
        <family val="2"/>
      </rPr>
      <t>14</t>
    </r>
    <r>
      <rPr>
        <sz val="9"/>
        <color theme="0"/>
        <rFont val="ＭＳ Ｐゴシック"/>
        <family val="3"/>
        <charset val="128"/>
      </rPr>
      <t>校を含み、山大付属小学校は含まない。</t>
    </r>
    <rPh sb="1" eb="3">
      <t>ケンナイ</t>
    </rPh>
    <rPh sb="3" eb="6">
      <t>ショウガッコウ</t>
    </rPh>
    <rPh sb="9" eb="10">
      <t>コウ</t>
    </rPh>
    <rPh sb="14" eb="16">
      <t>キケン</t>
    </rPh>
    <rPh sb="16" eb="18">
      <t>カショ</t>
    </rPh>
    <rPh sb="18" eb="20">
      <t>ホウコク</t>
    </rPh>
    <rPh sb="24" eb="26">
      <t>ガッコウ</t>
    </rPh>
    <rPh sb="27" eb="29">
      <t>テンケン</t>
    </rPh>
    <rPh sb="30" eb="32">
      <t>ジッシ</t>
    </rPh>
    <rPh sb="36" eb="37">
      <t>コウ</t>
    </rPh>
    <rPh sb="38" eb="40">
      <t>タイサク</t>
    </rPh>
    <rPh sb="41" eb="43">
      <t>ヒツヨウ</t>
    </rPh>
    <phoneticPr fontId="3"/>
  </si>
  <si>
    <t>対策</t>
    <rPh sb="0" eb="2">
      <t>タイサク</t>
    </rPh>
    <phoneticPr fontId="3"/>
  </si>
  <si>
    <t>平成28年3月末時点</t>
    <rPh sb="0" eb="2">
      <t>ヘイセイ</t>
    </rPh>
    <rPh sb="4" eb="5">
      <t>ネン</t>
    </rPh>
    <rPh sb="6" eb="7">
      <t>ガツ</t>
    </rPh>
    <rPh sb="7" eb="8">
      <t>マツ</t>
    </rPh>
    <rPh sb="8" eb="10">
      <t>ジテン</t>
    </rPh>
    <phoneticPr fontId="3"/>
  </si>
  <si>
    <t>平成29年3月末時点</t>
    <rPh sb="0" eb="2">
      <t>ヘイセイ</t>
    </rPh>
    <rPh sb="4" eb="5">
      <t>ネン</t>
    </rPh>
    <rPh sb="6" eb="7">
      <t>ガツ</t>
    </rPh>
    <rPh sb="7" eb="8">
      <t>マツ</t>
    </rPh>
    <rPh sb="8" eb="10">
      <t>ジテン</t>
    </rPh>
    <phoneticPr fontId="3"/>
  </si>
  <si>
    <t xml:space="preserve"> 平成28年度点検</t>
    <rPh sb="1" eb="2">
      <t>ヒラ</t>
    </rPh>
    <rPh sb="2" eb="3">
      <t>ナ</t>
    </rPh>
    <rPh sb="5" eb="7">
      <t>ネンド</t>
    </rPh>
    <rPh sb="7" eb="9">
      <t>テンケン</t>
    </rPh>
    <phoneticPr fontId="3"/>
  </si>
  <si>
    <t>平成30年3月末時点</t>
    <rPh sb="0" eb="2">
      <t>ヘイセイ</t>
    </rPh>
    <rPh sb="4" eb="5">
      <t>ネン</t>
    </rPh>
    <rPh sb="6" eb="7">
      <t>ガツ</t>
    </rPh>
    <rPh sb="7" eb="8">
      <t>マツ</t>
    </rPh>
    <rPh sb="8" eb="10">
      <t>ジテン</t>
    </rPh>
    <phoneticPr fontId="3"/>
  </si>
  <si>
    <t xml:space="preserve"> 平成29年度点検</t>
    <rPh sb="1" eb="2">
      <t>ヒラ</t>
    </rPh>
    <rPh sb="2" eb="3">
      <t>ナ</t>
    </rPh>
    <rPh sb="5" eb="7">
      <t>ネンド</t>
    </rPh>
    <rPh sb="7" eb="9">
      <t>テンケン</t>
    </rPh>
    <phoneticPr fontId="3"/>
  </si>
  <si>
    <r>
      <rPr>
        <sz val="9"/>
        <color theme="0"/>
        <rFont val="ＭＳ Ｐゴシック"/>
        <family val="3"/>
        <charset val="128"/>
      </rPr>
      <t>　県内小学校</t>
    </r>
    <r>
      <rPr>
        <sz val="9"/>
        <color theme="0"/>
        <rFont val="Calibri"/>
        <family val="2"/>
      </rPr>
      <t>263</t>
    </r>
    <r>
      <rPr>
        <sz val="9"/>
        <color theme="0"/>
        <rFont val="ＭＳ Ｐゴシック"/>
        <family val="3"/>
        <charset val="128"/>
      </rPr>
      <t>校のうち</t>
    </r>
    <r>
      <rPr>
        <sz val="9"/>
        <color theme="0"/>
        <rFont val="Calibri"/>
        <family val="2"/>
      </rPr>
      <t xml:space="preserve"> </t>
    </r>
    <r>
      <rPr>
        <sz val="9"/>
        <color theme="0"/>
        <rFont val="ＭＳ Ｐゴシック"/>
        <family val="3"/>
        <charset val="128"/>
      </rPr>
      <t>危険箇所報告のあった学校で点検を実施、</t>
    </r>
    <r>
      <rPr>
        <sz val="9"/>
        <color theme="0"/>
        <rFont val="Calibri"/>
        <family val="2"/>
      </rPr>
      <t>144</t>
    </r>
    <r>
      <rPr>
        <sz val="9"/>
        <color theme="0"/>
        <rFont val="ＭＳ Ｐゴシック"/>
        <family val="3"/>
        <charset val="128"/>
      </rPr>
      <t>校で対策が必要とされた
　　　※</t>
    </r>
    <r>
      <rPr>
        <sz val="9"/>
        <color theme="0"/>
        <rFont val="Calibri"/>
        <family val="2"/>
      </rPr>
      <t xml:space="preserve"> </t>
    </r>
    <r>
      <rPr>
        <sz val="9"/>
        <color theme="0"/>
        <rFont val="ＭＳ Ｐゴシック"/>
        <family val="3"/>
        <charset val="128"/>
      </rPr>
      <t>小学校数には、特別支援学校</t>
    </r>
    <r>
      <rPr>
        <sz val="9"/>
        <color theme="0"/>
        <rFont val="Calibri"/>
        <family val="2"/>
      </rPr>
      <t>14</t>
    </r>
    <r>
      <rPr>
        <sz val="9"/>
        <color theme="0"/>
        <rFont val="ＭＳ Ｐゴシック"/>
        <family val="3"/>
        <charset val="128"/>
      </rPr>
      <t>校を含み、山大付属小学校は含まない。</t>
    </r>
    <rPh sb="1" eb="3">
      <t>ケンナイ</t>
    </rPh>
    <rPh sb="3" eb="6">
      <t>ショウガッコウ</t>
    </rPh>
    <rPh sb="9" eb="10">
      <t>コウ</t>
    </rPh>
    <rPh sb="14" eb="16">
      <t>キケン</t>
    </rPh>
    <rPh sb="16" eb="18">
      <t>カショ</t>
    </rPh>
    <rPh sb="18" eb="20">
      <t>ホウコク</t>
    </rPh>
    <rPh sb="24" eb="26">
      <t>ガッコウ</t>
    </rPh>
    <rPh sb="27" eb="29">
      <t>テンケン</t>
    </rPh>
    <rPh sb="30" eb="32">
      <t>ジッシ</t>
    </rPh>
    <rPh sb="36" eb="37">
      <t>コウ</t>
    </rPh>
    <rPh sb="38" eb="40">
      <t>タイサク</t>
    </rPh>
    <rPh sb="41" eb="43">
      <t>ヒツヨウ</t>
    </rPh>
    <phoneticPr fontId="3"/>
  </si>
  <si>
    <r>
      <rPr>
        <sz val="9"/>
        <color theme="0"/>
        <rFont val="ＭＳ Ｐゴシック"/>
        <family val="3"/>
        <charset val="128"/>
      </rPr>
      <t>　県内小学校</t>
    </r>
    <r>
      <rPr>
        <sz val="9"/>
        <color theme="0"/>
        <rFont val="Calibri"/>
        <family val="2"/>
      </rPr>
      <t>268</t>
    </r>
    <r>
      <rPr>
        <sz val="9"/>
        <color theme="0"/>
        <rFont val="ＭＳ Ｐゴシック"/>
        <family val="3"/>
        <charset val="128"/>
      </rPr>
      <t>校のうち</t>
    </r>
    <r>
      <rPr>
        <sz val="9"/>
        <color theme="0"/>
        <rFont val="Calibri"/>
        <family val="2"/>
      </rPr>
      <t xml:space="preserve"> </t>
    </r>
    <r>
      <rPr>
        <sz val="9"/>
        <color theme="0"/>
        <rFont val="ＭＳ Ｐゴシック"/>
        <family val="3"/>
        <charset val="128"/>
      </rPr>
      <t>危険箇所報告のあった学校で点検を実施、</t>
    </r>
    <r>
      <rPr>
        <sz val="9"/>
        <color theme="0"/>
        <rFont val="Calibri"/>
        <family val="2"/>
      </rPr>
      <t>161</t>
    </r>
    <r>
      <rPr>
        <sz val="9"/>
        <color theme="0"/>
        <rFont val="ＭＳ Ｐゴシック"/>
        <family val="3"/>
        <charset val="128"/>
      </rPr>
      <t>校で対策が必要とされた
　　　※</t>
    </r>
    <r>
      <rPr>
        <sz val="9"/>
        <color theme="0"/>
        <rFont val="Calibri"/>
        <family val="2"/>
      </rPr>
      <t xml:space="preserve"> </t>
    </r>
    <r>
      <rPr>
        <sz val="9"/>
        <color theme="0"/>
        <rFont val="ＭＳ Ｐゴシック"/>
        <family val="3"/>
        <charset val="128"/>
      </rPr>
      <t>小学校数には、特別支援学校</t>
    </r>
    <r>
      <rPr>
        <sz val="9"/>
        <color theme="0"/>
        <rFont val="Calibri"/>
        <family val="2"/>
      </rPr>
      <t>14</t>
    </r>
    <r>
      <rPr>
        <sz val="9"/>
        <color theme="0"/>
        <rFont val="ＭＳ Ｐゴシック"/>
        <family val="3"/>
        <charset val="128"/>
      </rPr>
      <t>校を含み、山大付属小学校は含まない。</t>
    </r>
    <rPh sb="1" eb="3">
      <t>ケンナイ</t>
    </rPh>
    <rPh sb="3" eb="6">
      <t>ショウガッコウ</t>
    </rPh>
    <rPh sb="9" eb="10">
      <t>コウ</t>
    </rPh>
    <rPh sb="14" eb="16">
      <t>キケン</t>
    </rPh>
    <rPh sb="16" eb="18">
      <t>カショ</t>
    </rPh>
    <rPh sb="18" eb="20">
      <t>ホウコク</t>
    </rPh>
    <rPh sb="24" eb="26">
      <t>ガッコウ</t>
    </rPh>
    <rPh sb="27" eb="29">
      <t>テンケン</t>
    </rPh>
    <rPh sb="30" eb="32">
      <t>ジッシ</t>
    </rPh>
    <rPh sb="36" eb="37">
      <t>コウ</t>
    </rPh>
    <rPh sb="38" eb="40">
      <t>タイサク</t>
    </rPh>
    <rPh sb="41" eb="43">
      <t>ヒツヨウ</t>
    </rPh>
    <phoneticPr fontId="3"/>
  </si>
  <si>
    <r>
      <rPr>
        <sz val="9"/>
        <color theme="0"/>
        <rFont val="ＭＳ Ｐゴシック"/>
        <family val="3"/>
        <charset val="128"/>
      </rPr>
      <t>　県内小学校</t>
    </r>
    <r>
      <rPr>
        <sz val="9"/>
        <color theme="0"/>
        <rFont val="Calibri"/>
        <family val="2"/>
      </rPr>
      <t>274</t>
    </r>
    <r>
      <rPr>
        <sz val="9"/>
        <color theme="0"/>
        <rFont val="ＭＳ Ｐゴシック"/>
        <family val="3"/>
        <charset val="128"/>
      </rPr>
      <t>校のうち</t>
    </r>
    <r>
      <rPr>
        <sz val="9"/>
        <color theme="0"/>
        <rFont val="Calibri"/>
        <family val="2"/>
      </rPr>
      <t xml:space="preserve"> </t>
    </r>
    <r>
      <rPr>
        <sz val="9"/>
        <color theme="0"/>
        <rFont val="ＭＳ Ｐゴシック"/>
        <family val="3"/>
        <charset val="128"/>
      </rPr>
      <t>危険箇所報告のあった学校で点検を実施、</t>
    </r>
    <r>
      <rPr>
        <sz val="9"/>
        <color theme="0"/>
        <rFont val="Calibri"/>
        <family val="2"/>
      </rPr>
      <t>149</t>
    </r>
    <r>
      <rPr>
        <sz val="9"/>
        <color theme="0"/>
        <rFont val="ＭＳ Ｐゴシック"/>
        <family val="3"/>
        <charset val="128"/>
      </rPr>
      <t>校で対策が必要とされた
　　　※</t>
    </r>
    <r>
      <rPr>
        <sz val="9"/>
        <color theme="0"/>
        <rFont val="Calibri"/>
        <family val="2"/>
      </rPr>
      <t xml:space="preserve"> </t>
    </r>
    <r>
      <rPr>
        <sz val="9"/>
        <color theme="0"/>
        <rFont val="ＭＳ Ｐゴシック"/>
        <family val="3"/>
        <charset val="128"/>
      </rPr>
      <t>小学校数には、特別支援学校</t>
    </r>
    <r>
      <rPr>
        <sz val="9"/>
        <color theme="0"/>
        <rFont val="Calibri"/>
        <family val="2"/>
      </rPr>
      <t>14</t>
    </r>
    <r>
      <rPr>
        <sz val="9"/>
        <color theme="0"/>
        <rFont val="ＭＳ Ｐゴシック"/>
        <family val="3"/>
        <charset val="128"/>
      </rPr>
      <t>校を含み、山大付属小学校は含まない。</t>
    </r>
    <rPh sb="1" eb="3">
      <t>ケンナイ</t>
    </rPh>
    <rPh sb="3" eb="6">
      <t>ショウガッコウ</t>
    </rPh>
    <rPh sb="9" eb="10">
      <t>コウ</t>
    </rPh>
    <rPh sb="14" eb="16">
      <t>キケン</t>
    </rPh>
    <rPh sb="16" eb="18">
      <t>カショ</t>
    </rPh>
    <rPh sb="18" eb="20">
      <t>ホウコク</t>
    </rPh>
    <rPh sb="24" eb="26">
      <t>ガッコウ</t>
    </rPh>
    <rPh sb="27" eb="29">
      <t>テンケン</t>
    </rPh>
    <rPh sb="30" eb="32">
      <t>ジッシ</t>
    </rPh>
    <rPh sb="36" eb="37">
      <t>コウ</t>
    </rPh>
    <rPh sb="38" eb="40">
      <t>タイサク</t>
    </rPh>
    <rPh sb="41" eb="43">
      <t>ヒツヨウ</t>
    </rPh>
    <phoneticPr fontId="3"/>
  </si>
  <si>
    <t>平成28年度</t>
    <rPh sb="0" eb="2">
      <t>ヘイセイ</t>
    </rPh>
    <rPh sb="4" eb="6">
      <t>ネンド</t>
    </rPh>
    <phoneticPr fontId="3"/>
  </si>
  <si>
    <t>対策実施数</t>
    <rPh sb="0" eb="2">
      <t>タイサク</t>
    </rPh>
    <rPh sb="2" eb="4">
      <t>ジッシ</t>
    </rPh>
    <rPh sb="4" eb="5">
      <t>スウ</t>
    </rPh>
    <phoneticPr fontId="3"/>
  </si>
  <si>
    <t>平成29年度</t>
    <rPh sb="0" eb="2">
      <t>ヘイセイ</t>
    </rPh>
    <rPh sb="4" eb="6">
      <t>ネンド</t>
    </rPh>
    <phoneticPr fontId="3"/>
  </si>
  <si>
    <t>平成31年3月末時点</t>
    <rPh sb="0" eb="2">
      <t>ヘイセイ</t>
    </rPh>
    <rPh sb="4" eb="5">
      <t>ネン</t>
    </rPh>
    <rPh sb="6" eb="7">
      <t>ガツ</t>
    </rPh>
    <rPh sb="7" eb="8">
      <t>マツ</t>
    </rPh>
    <rPh sb="8" eb="10">
      <t>ジテン</t>
    </rPh>
    <phoneticPr fontId="3"/>
  </si>
  <si>
    <t>平成30年度</t>
    <rPh sb="0" eb="2">
      <t>ヘイセイ</t>
    </rPh>
    <rPh sb="4" eb="6">
      <t>ネンド</t>
    </rPh>
    <phoneticPr fontId="3"/>
  </si>
  <si>
    <t xml:space="preserve"> 平成30年度点検</t>
    <rPh sb="1" eb="2">
      <t>ヒラ</t>
    </rPh>
    <rPh sb="2" eb="3">
      <t>ナ</t>
    </rPh>
    <rPh sb="5" eb="7">
      <t>ネンド</t>
    </rPh>
    <rPh sb="7" eb="9">
      <t>テンケン</t>
    </rPh>
    <phoneticPr fontId="3"/>
  </si>
  <si>
    <t xml:space="preserve"> 平成31年度点検</t>
    <rPh sb="1" eb="2">
      <t>ヒラ</t>
    </rPh>
    <rPh sb="2" eb="3">
      <t>ナ</t>
    </rPh>
    <rPh sb="5" eb="7">
      <t>ネンド</t>
    </rPh>
    <rPh sb="7" eb="9">
      <t>テンケン</t>
    </rPh>
    <phoneticPr fontId="3"/>
  </si>
  <si>
    <t>平成31年度</t>
    <rPh sb="0" eb="2">
      <t>ヘイセイ</t>
    </rPh>
    <rPh sb="4" eb="6">
      <t>ネンド</t>
    </rPh>
    <phoneticPr fontId="3"/>
  </si>
  <si>
    <t>令和3年3月末時点</t>
    <rPh sb="0" eb="2">
      <t>レイワ</t>
    </rPh>
    <rPh sb="3" eb="4">
      <t>ネン</t>
    </rPh>
    <rPh sb="4" eb="5">
      <t>ヘイネン</t>
    </rPh>
    <rPh sb="5" eb="6">
      <t>ガツ</t>
    </rPh>
    <rPh sb="6" eb="7">
      <t>マツ</t>
    </rPh>
    <rPh sb="7" eb="9">
      <t>ジテン</t>
    </rPh>
    <phoneticPr fontId="3"/>
  </si>
  <si>
    <t>令和2年度</t>
    <rPh sb="0" eb="2">
      <t>レイワ</t>
    </rPh>
    <rPh sb="3" eb="5">
      <t>ネンド</t>
    </rPh>
    <phoneticPr fontId="3"/>
  </si>
  <si>
    <t>令和2年3月末時点</t>
    <rPh sb="0" eb="2">
      <t>レイワ</t>
    </rPh>
    <rPh sb="3" eb="4">
      <t>ネン</t>
    </rPh>
    <rPh sb="4" eb="5">
      <t>ヘイネン</t>
    </rPh>
    <rPh sb="5" eb="6">
      <t>ガツ</t>
    </rPh>
    <rPh sb="6" eb="7">
      <t>マツ</t>
    </rPh>
    <rPh sb="7" eb="9">
      <t>ジテン</t>
    </rPh>
    <phoneticPr fontId="3"/>
  </si>
  <si>
    <t>令和2年度点検</t>
    <rPh sb="0" eb="2">
      <t>レイワ</t>
    </rPh>
    <rPh sb="3" eb="5">
      <t>ネンド</t>
    </rPh>
    <rPh sb="5" eb="7">
      <t>テンケン</t>
    </rPh>
    <phoneticPr fontId="3"/>
  </si>
  <si>
    <r>
      <rPr>
        <sz val="9"/>
        <color theme="0"/>
        <rFont val="ＭＳ Ｐゴシック"/>
        <family val="3"/>
        <charset val="128"/>
      </rPr>
      <t>　県内小学校</t>
    </r>
    <r>
      <rPr>
        <sz val="9"/>
        <color theme="0"/>
        <rFont val="Calibri"/>
        <family val="2"/>
      </rPr>
      <t>257</t>
    </r>
    <r>
      <rPr>
        <sz val="9"/>
        <color theme="0"/>
        <rFont val="ＭＳ Ｐゴシック"/>
        <family val="3"/>
        <charset val="128"/>
      </rPr>
      <t>校のうち</t>
    </r>
    <r>
      <rPr>
        <sz val="9"/>
        <color theme="0"/>
        <rFont val="Calibri"/>
        <family val="2"/>
      </rPr>
      <t xml:space="preserve"> </t>
    </r>
    <r>
      <rPr>
        <sz val="9"/>
        <color theme="0"/>
        <rFont val="ＭＳ Ｐゴシック"/>
        <family val="3"/>
        <charset val="128"/>
      </rPr>
      <t>危険箇所報告のあった学校で点検を実施、</t>
    </r>
    <r>
      <rPr>
        <sz val="9"/>
        <color theme="0"/>
        <rFont val="Calibri"/>
        <family val="2"/>
      </rPr>
      <t>141</t>
    </r>
    <r>
      <rPr>
        <sz val="9"/>
        <color theme="0"/>
        <rFont val="ＭＳ Ｐゴシック"/>
        <family val="3"/>
        <charset val="128"/>
      </rPr>
      <t>校で対策が必要とされた
　　　※</t>
    </r>
    <r>
      <rPr>
        <sz val="9"/>
        <color theme="0"/>
        <rFont val="Calibri"/>
        <family val="2"/>
      </rPr>
      <t xml:space="preserve"> </t>
    </r>
    <r>
      <rPr>
        <sz val="9"/>
        <color theme="0"/>
        <rFont val="ＭＳ Ｐゴシック"/>
        <family val="3"/>
        <charset val="128"/>
      </rPr>
      <t>小学校数には、特別支援学校</t>
    </r>
    <r>
      <rPr>
        <sz val="9"/>
        <color theme="0"/>
        <rFont val="Calibri"/>
        <family val="2"/>
      </rPr>
      <t>14</t>
    </r>
    <r>
      <rPr>
        <sz val="9"/>
        <color theme="0"/>
        <rFont val="ＭＳ Ｐゴシック"/>
        <family val="3"/>
        <charset val="128"/>
      </rPr>
      <t>校を含み、山大付属小学校は含まない。</t>
    </r>
    <rPh sb="1" eb="3">
      <t>ケンナイ</t>
    </rPh>
    <rPh sb="3" eb="6">
      <t>ショウガッコウ</t>
    </rPh>
    <rPh sb="9" eb="10">
      <t>コウ</t>
    </rPh>
    <rPh sb="14" eb="16">
      <t>キケン</t>
    </rPh>
    <rPh sb="16" eb="18">
      <t>カショ</t>
    </rPh>
    <rPh sb="18" eb="20">
      <t>ホウコク</t>
    </rPh>
    <rPh sb="24" eb="26">
      <t>ガッコウ</t>
    </rPh>
    <rPh sb="27" eb="29">
      <t>テンケン</t>
    </rPh>
    <rPh sb="30" eb="32">
      <t>ジッシ</t>
    </rPh>
    <rPh sb="36" eb="37">
      <t>コウ</t>
    </rPh>
    <rPh sb="38" eb="40">
      <t>タイサク</t>
    </rPh>
    <rPh sb="41" eb="43">
      <t>ヒツヨウ</t>
    </rPh>
    <phoneticPr fontId="3"/>
  </si>
  <si>
    <r>
      <rPr>
        <sz val="9"/>
        <color theme="0"/>
        <rFont val="ＭＳ Ｐゴシック"/>
        <family val="3"/>
        <charset val="128"/>
      </rPr>
      <t>　県内小学校</t>
    </r>
    <r>
      <rPr>
        <sz val="9"/>
        <color theme="0"/>
        <rFont val="Calibri"/>
        <family val="2"/>
      </rPr>
      <t>252</t>
    </r>
    <r>
      <rPr>
        <sz val="9"/>
        <color theme="0"/>
        <rFont val="ＭＳ Ｐゴシック"/>
        <family val="3"/>
        <charset val="128"/>
      </rPr>
      <t>校のうち</t>
    </r>
    <r>
      <rPr>
        <sz val="9"/>
        <color theme="0"/>
        <rFont val="Calibri"/>
        <family val="2"/>
      </rPr>
      <t xml:space="preserve"> </t>
    </r>
    <r>
      <rPr>
        <sz val="9"/>
        <color theme="0"/>
        <rFont val="ＭＳ Ｐゴシック"/>
        <family val="3"/>
        <charset val="128"/>
      </rPr>
      <t>危険箇所報告のあった学校で点検を実施、</t>
    </r>
    <r>
      <rPr>
        <sz val="9"/>
        <color theme="0"/>
        <rFont val="Calibri"/>
        <family val="2"/>
      </rPr>
      <t>145</t>
    </r>
    <r>
      <rPr>
        <sz val="9"/>
        <color theme="0"/>
        <rFont val="ＭＳ Ｐゴシック"/>
        <family val="3"/>
        <charset val="128"/>
      </rPr>
      <t>校で対策が必要とされた
　　　※</t>
    </r>
    <r>
      <rPr>
        <sz val="9"/>
        <color theme="0"/>
        <rFont val="Calibri"/>
        <family val="2"/>
      </rPr>
      <t xml:space="preserve"> </t>
    </r>
    <r>
      <rPr>
        <sz val="9"/>
        <color theme="0"/>
        <rFont val="ＭＳ Ｐゴシック"/>
        <family val="3"/>
        <charset val="128"/>
      </rPr>
      <t>小学校数には、特別支援学校</t>
    </r>
    <r>
      <rPr>
        <sz val="9"/>
        <color theme="0"/>
        <rFont val="Calibri"/>
        <family val="2"/>
      </rPr>
      <t>14</t>
    </r>
    <r>
      <rPr>
        <sz val="9"/>
        <color theme="0"/>
        <rFont val="ＭＳ Ｐゴシック"/>
        <family val="3"/>
        <charset val="128"/>
      </rPr>
      <t>校を含み、山大付属小学校は含まない。</t>
    </r>
    <rPh sb="1" eb="3">
      <t>ケンナイ</t>
    </rPh>
    <rPh sb="3" eb="6">
      <t>ショウガッコウ</t>
    </rPh>
    <rPh sb="9" eb="10">
      <t>コウ</t>
    </rPh>
    <rPh sb="14" eb="16">
      <t>キケン</t>
    </rPh>
    <rPh sb="16" eb="18">
      <t>カショ</t>
    </rPh>
    <rPh sb="18" eb="20">
      <t>ホウコク</t>
    </rPh>
    <rPh sb="24" eb="26">
      <t>ガッコウ</t>
    </rPh>
    <rPh sb="27" eb="29">
      <t>テンケン</t>
    </rPh>
    <rPh sb="30" eb="32">
      <t>ジッシ</t>
    </rPh>
    <rPh sb="36" eb="37">
      <t>コウ</t>
    </rPh>
    <rPh sb="38" eb="40">
      <t>タイサク</t>
    </rPh>
    <rPh sb="41" eb="43">
      <t>ヒツヨウ</t>
    </rPh>
    <phoneticPr fontId="3"/>
  </si>
  <si>
    <r>
      <rPr>
        <sz val="9"/>
        <color theme="0"/>
        <rFont val="ＭＳ Ｐゴシック"/>
        <family val="3"/>
        <charset val="128"/>
      </rPr>
      <t>　県内小学校</t>
    </r>
    <r>
      <rPr>
        <sz val="9"/>
        <color theme="0"/>
        <rFont val="Calibri"/>
        <family val="2"/>
      </rPr>
      <t>252</t>
    </r>
    <r>
      <rPr>
        <sz val="9"/>
        <color theme="0"/>
        <rFont val="ＭＳ Ｐゴシック"/>
        <family val="3"/>
        <charset val="128"/>
      </rPr>
      <t>校のうち</t>
    </r>
    <r>
      <rPr>
        <sz val="9"/>
        <color theme="0"/>
        <rFont val="Calibri"/>
        <family val="2"/>
      </rPr>
      <t xml:space="preserve"> </t>
    </r>
    <r>
      <rPr>
        <sz val="9"/>
        <color theme="0"/>
        <rFont val="ＭＳ Ｐゴシック"/>
        <family val="3"/>
        <charset val="128"/>
      </rPr>
      <t>危険箇所報告のあった学校で点検を実施、</t>
    </r>
    <r>
      <rPr>
        <sz val="9"/>
        <color theme="0"/>
        <rFont val="Calibri"/>
        <family val="2"/>
      </rPr>
      <t>141</t>
    </r>
    <r>
      <rPr>
        <sz val="9"/>
        <color theme="0"/>
        <rFont val="ＭＳ Ｐゴシック"/>
        <family val="3"/>
        <charset val="128"/>
      </rPr>
      <t>校で対策が必要とされた
　　　※</t>
    </r>
    <r>
      <rPr>
        <sz val="9"/>
        <color theme="0"/>
        <rFont val="Calibri"/>
        <family val="2"/>
      </rPr>
      <t xml:space="preserve"> </t>
    </r>
    <r>
      <rPr>
        <sz val="9"/>
        <color theme="0"/>
        <rFont val="ＭＳ Ｐゴシック"/>
        <family val="3"/>
        <charset val="128"/>
      </rPr>
      <t>小学校数には、特別支援学校</t>
    </r>
    <r>
      <rPr>
        <sz val="9"/>
        <color theme="0"/>
        <rFont val="Calibri"/>
        <family val="2"/>
      </rPr>
      <t>14</t>
    </r>
    <r>
      <rPr>
        <sz val="9"/>
        <color theme="0"/>
        <rFont val="ＭＳ Ｐゴシック"/>
        <family val="3"/>
        <charset val="128"/>
      </rPr>
      <t>校を含み、山大付属小学校は含まない。</t>
    </r>
    <rPh sb="1" eb="3">
      <t>ケンナイ</t>
    </rPh>
    <rPh sb="3" eb="6">
      <t>ショウガッコウ</t>
    </rPh>
    <rPh sb="9" eb="10">
      <t>コウ</t>
    </rPh>
    <rPh sb="14" eb="16">
      <t>キケン</t>
    </rPh>
    <rPh sb="16" eb="18">
      <t>カショ</t>
    </rPh>
    <rPh sb="18" eb="20">
      <t>ホウコク</t>
    </rPh>
    <rPh sb="24" eb="26">
      <t>ガッコウ</t>
    </rPh>
    <rPh sb="27" eb="29">
      <t>テンケン</t>
    </rPh>
    <rPh sb="30" eb="32">
      <t>ジッシ</t>
    </rPh>
    <rPh sb="36" eb="37">
      <t>コウ</t>
    </rPh>
    <rPh sb="38" eb="40">
      <t>タイサク</t>
    </rPh>
    <rPh sb="41" eb="43">
      <t>ヒツヨウ</t>
    </rPh>
    <phoneticPr fontId="3"/>
  </si>
  <si>
    <r>
      <rPr>
        <sz val="9"/>
        <color theme="0"/>
        <rFont val="ＭＳ Ｐゴシック"/>
        <family val="3"/>
        <charset val="128"/>
      </rPr>
      <t>　県内小学校</t>
    </r>
    <r>
      <rPr>
        <sz val="9"/>
        <color theme="0"/>
        <rFont val="Calibri"/>
        <family val="2"/>
      </rPr>
      <t>293</t>
    </r>
    <r>
      <rPr>
        <sz val="9"/>
        <color theme="0"/>
        <rFont val="ＭＳ Ｐゴシック"/>
        <family val="3"/>
        <charset val="128"/>
      </rPr>
      <t>校で点検を実施、</t>
    </r>
    <r>
      <rPr>
        <sz val="9"/>
        <color theme="0"/>
        <rFont val="Calibri"/>
        <family val="2"/>
      </rPr>
      <t>214</t>
    </r>
    <r>
      <rPr>
        <sz val="9"/>
        <color theme="0"/>
        <rFont val="ＭＳ Ｐゴシック"/>
        <family val="3"/>
        <charset val="128"/>
      </rPr>
      <t>校で対策が必要とされた
　※</t>
    </r>
    <r>
      <rPr>
        <sz val="9"/>
        <color theme="0"/>
        <rFont val="Calibri"/>
        <family val="2"/>
      </rPr>
      <t xml:space="preserve"> </t>
    </r>
    <r>
      <rPr>
        <sz val="9"/>
        <color theme="0"/>
        <rFont val="ＭＳ Ｐゴシック"/>
        <family val="3"/>
        <charset val="128"/>
      </rPr>
      <t>小学校数には、特別支援学校、山大付属小学校を含まない</t>
    </r>
    <rPh sb="1" eb="3">
      <t>ケンナイ</t>
    </rPh>
    <rPh sb="3" eb="6">
      <t>ショウガッコウ</t>
    </rPh>
    <rPh sb="9" eb="10">
      <t>コウ</t>
    </rPh>
    <rPh sb="11" eb="13">
      <t>テンケン</t>
    </rPh>
    <rPh sb="14" eb="16">
      <t>ジッシ</t>
    </rPh>
    <rPh sb="20" eb="21">
      <t>コウ</t>
    </rPh>
    <rPh sb="22" eb="24">
      <t>タイサク</t>
    </rPh>
    <rPh sb="25" eb="27">
      <t>ヒツヨウ</t>
    </rPh>
    <rPh sb="35" eb="38">
      <t>ショウガッコウ</t>
    </rPh>
    <rPh sb="38" eb="39">
      <t>スウ</t>
    </rPh>
    <rPh sb="42" eb="44">
      <t>トクベツ</t>
    </rPh>
    <rPh sb="44" eb="46">
      <t>シエン</t>
    </rPh>
    <rPh sb="46" eb="48">
      <t>ガッコウ</t>
    </rPh>
    <rPh sb="49" eb="50">
      <t>ヤマ</t>
    </rPh>
    <rPh sb="50" eb="51">
      <t>ダイ</t>
    </rPh>
    <rPh sb="51" eb="53">
      <t>フゾク</t>
    </rPh>
    <rPh sb="53" eb="56">
      <t>ショウガッコウ</t>
    </rPh>
    <rPh sb="57" eb="58">
      <t>フク</t>
    </rPh>
    <phoneticPr fontId="3"/>
  </si>
  <si>
    <t>令和3年度点検</t>
    <rPh sb="0" eb="2">
      <t>レイワ</t>
    </rPh>
    <rPh sb="3" eb="5">
      <t>ネンド</t>
    </rPh>
    <rPh sb="5" eb="7">
      <t>テンケン</t>
    </rPh>
    <phoneticPr fontId="3"/>
  </si>
  <si>
    <t>令和3年度</t>
    <rPh sb="0" eb="2">
      <t>レイワ</t>
    </rPh>
    <rPh sb="3" eb="5">
      <t>ネンド</t>
    </rPh>
    <phoneticPr fontId="3"/>
  </si>
  <si>
    <t>令和4年3月末時点</t>
    <rPh sb="0" eb="2">
      <t>レイワ</t>
    </rPh>
    <rPh sb="3" eb="4">
      <t>ネン</t>
    </rPh>
    <rPh sb="5" eb="6">
      <t>ガツ</t>
    </rPh>
    <rPh sb="6" eb="7">
      <t>マツ</t>
    </rPh>
    <rPh sb="7" eb="9">
      <t>ジテン</t>
    </rPh>
    <phoneticPr fontId="3"/>
  </si>
  <si>
    <t>【参考】 全国集計値
（令和2年3月末時点）</t>
    <rPh sb="1" eb="3">
      <t>サンコウ</t>
    </rPh>
    <rPh sb="5" eb="7">
      <t>ゼンコク</t>
    </rPh>
    <rPh sb="7" eb="9">
      <t>シュウケイ</t>
    </rPh>
    <rPh sb="9" eb="10">
      <t>アタイ</t>
    </rPh>
    <rPh sb="12" eb="14">
      <t>レイワ</t>
    </rPh>
    <rPh sb="15" eb="16">
      <t>ネン</t>
    </rPh>
    <rPh sb="16" eb="17">
      <t>ヘイネン</t>
    </rPh>
    <rPh sb="17" eb="18">
      <t>ガツ</t>
    </rPh>
    <rPh sb="18" eb="19">
      <t>マツ</t>
    </rPh>
    <rPh sb="19" eb="21">
      <t>ジテン</t>
    </rPh>
    <phoneticPr fontId="3"/>
  </si>
  <si>
    <t>　※１　全国集計値は、R2.12.23付け三省庁資料による</t>
    <rPh sb="4" eb="6">
      <t>ゼンコク</t>
    </rPh>
    <rPh sb="6" eb="8">
      <t>シュウケイ</t>
    </rPh>
    <rPh sb="8" eb="9">
      <t>アタイ</t>
    </rPh>
    <rPh sb="19" eb="20">
      <t>ツ</t>
    </rPh>
    <rPh sb="21" eb="22">
      <t>３</t>
    </rPh>
    <rPh sb="22" eb="24">
      <t>ショウチョウ</t>
    </rPh>
    <rPh sb="24" eb="26">
      <t>シリョウ</t>
    </rPh>
    <phoneticPr fontId="3"/>
  </si>
  <si>
    <t>令和4年度点検</t>
    <rPh sb="0" eb="2">
      <t>レイワ</t>
    </rPh>
    <rPh sb="3" eb="5">
      <t>ネンド</t>
    </rPh>
    <rPh sb="5" eb="7">
      <t>テンケン</t>
    </rPh>
    <phoneticPr fontId="3"/>
  </si>
  <si>
    <t>令和4年度</t>
    <rPh sb="0" eb="2">
      <t>レイワ</t>
    </rPh>
    <rPh sb="3" eb="5">
      <t>ネンド</t>
    </rPh>
    <phoneticPr fontId="3"/>
  </si>
  <si>
    <t>令和5年3月末時点</t>
    <rPh sb="0" eb="2">
      <t>レイワ</t>
    </rPh>
    <rPh sb="3" eb="4">
      <t>ネン</t>
    </rPh>
    <rPh sb="5" eb="6">
      <t>ガツ</t>
    </rPh>
    <rPh sb="6" eb="7">
      <t>マツ</t>
    </rPh>
    <rPh sb="7" eb="9">
      <t>ジテン</t>
    </rPh>
    <phoneticPr fontId="3"/>
  </si>
  <si>
    <t>令和5年度</t>
    <rPh sb="0" eb="2">
      <t>レイワ</t>
    </rPh>
    <rPh sb="3" eb="5">
      <t>ネンド</t>
    </rPh>
    <phoneticPr fontId="3"/>
  </si>
  <si>
    <t>令和6年3月末時点</t>
    <rPh sb="0" eb="2">
      <t>レイワ</t>
    </rPh>
    <rPh sb="3" eb="4">
      <t>ネン</t>
    </rPh>
    <rPh sb="5" eb="6">
      <t>ガツ</t>
    </rPh>
    <rPh sb="6" eb="7">
      <t>マツ</t>
    </rPh>
    <rPh sb="7" eb="9">
      <t>ジテン</t>
    </rPh>
    <phoneticPr fontId="3"/>
  </si>
  <si>
    <t>令和5年度点検</t>
    <rPh sb="0" eb="2">
      <t>レイワ</t>
    </rPh>
    <rPh sb="3" eb="5">
      <t>ネンド</t>
    </rPh>
    <rPh sb="5" eb="7">
      <t>テンケン</t>
    </rPh>
    <phoneticPr fontId="3"/>
  </si>
  <si>
    <r>
      <rPr>
        <sz val="9"/>
        <color theme="0"/>
        <rFont val="ＭＳ Ｐゴシック"/>
        <family val="3"/>
        <charset val="128"/>
      </rPr>
      <t>　県内小学校</t>
    </r>
    <r>
      <rPr>
        <sz val="9"/>
        <color theme="0"/>
        <rFont val="Calibri"/>
        <family val="2"/>
      </rPr>
      <t>229</t>
    </r>
    <r>
      <rPr>
        <sz val="9"/>
        <color theme="0"/>
        <rFont val="ＭＳ Ｐゴシック"/>
        <family val="3"/>
        <charset val="128"/>
      </rPr>
      <t>校のうち</t>
    </r>
    <r>
      <rPr>
        <sz val="9"/>
        <color theme="0"/>
        <rFont val="Calibri"/>
        <family val="2"/>
      </rPr>
      <t xml:space="preserve"> </t>
    </r>
    <r>
      <rPr>
        <sz val="9"/>
        <color theme="0"/>
        <rFont val="ＭＳ Ｐゴシック"/>
        <family val="3"/>
        <charset val="128"/>
      </rPr>
      <t>危険箇所報告のあった学校で点検を実施、</t>
    </r>
    <r>
      <rPr>
        <sz val="9"/>
        <color theme="0"/>
        <rFont val="Calibri"/>
        <family val="2"/>
      </rPr>
      <t>196</t>
    </r>
    <r>
      <rPr>
        <sz val="9"/>
        <color theme="0"/>
        <rFont val="ＭＳ Ｐゴシック"/>
        <family val="3"/>
        <charset val="128"/>
      </rPr>
      <t>校で対策が必要とされた
　　　※</t>
    </r>
    <r>
      <rPr>
        <sz val="9"/>
        <color theme="0"/>
        <rFont val="Calibri"/>
        <family val="2"/>
      </rPr>
      <t xml:space="preserve"> </t>
    </r>
    <r>
      <rPr>
        <sz val="9"/>
        <color theme="0"/>
        <rFont val="ＭＳ Ｐゴシック"/>
        <family val="3"/>
        <charset val="128"/>
      </rPr>
      <t>小学校数には、特別支援学校</t>
    </r>
    <r>
      <rPr>
        <sz val="9"/>
        <color theme="0"/>
        <rFont val="Calibri"/>
        <family val="2"/>
      </rPr>
      <t>10</t>
    </r>
    <r>
      <rPr>
        <sz val="9"/>
        <color theme="0"/>
        <rFont val="ＭＳ Ｐゴシック"/>
        <family val="3"/>
        <charset val="128"/>
      </rPr>
      <t>校を含み、山大付属小学校は含まない。</t>
    </r>
    <rPh sb="1" eb="3">
      <t>ケンナイ</t>
    </rPh>
    <rPh sb="3" eb="6">
      <t>ショウガッコウ</t>
    </rPh>
    <rPh sb="9" eb="10">
      <t>コウ</t>
    </rPh>
    <rPh sb="14" eb="16">
      <t>キケン</t>
    </rPh>
    <rPh sb="16" eb="18">
      <t>カショ</t>
    </rPh>
    <rPh sb="18" eb="20">
      <t>ホウコク</t>
    </rPh>
    <rPh sb="24" eb="26">
      <t>ガッコウ</t>
    </rPh>
    <rPh sb="27" eb="29">
      <t>テンケン</t>
    </rPh>
    <rPh sb="30" eb="32">
      <t>ジッシ</t>
    </rPh>
    <rPh sb="36" eb="37">
      <t>コウ</t>
    </rPh>
    <rPh sb="38" eb="40">
      <t>タイサク</t>
    </rPh>
    <rPh sb="41" eb="43">
      <t>ヒツヨウ</t>
    </rPh>
    <phoneticPr fontId="3"/>
  </si>
  <si>
    <r>
      <rPr>
        <sz val="9"/>
        <color theme="0"/>
        <rFont val="ＭＳ Ｐゴシック"/>
        <family val="3"/>
        <charset val="128"/>
      </rPr>
      <t>　県内小学校</t>
    </r>
    <r>
      <rPr>
        <sz val="9"/>
        <color theme="0"/>
        <rFont val="Calibri"/>
        <family val="2"/>
      </rPr>
      <t>242</t>
    </r>
    <r>
      <rPr>
        <sz val="9"/>
        <color theme="0"/>
        <rFont val="ＭＳ Ｐゴシック"/>
        <family val="3"/>
        <charset val="128"/>
      </rPr>
      <t>校のうち</t>
    </r>
    <r>
      <rPr>
        <sz val="9"/>
        <color theme="0"/>
        <rFont val="Calibri"/>
        <family val="2"/>
      </rPr>
      <t xml:space="preserve"> </t>
    </r>
    <r>
      <rPr>
        <sz val="9"/>
        <color theme="0"/>
        <rFont val="ＭＳ Ｐゴシック"/>
        <family val="3"/>
        <charset val="128"/>
      </rPr>
      <t>危険箇所報告のあった学校で点検を実施、</t>
    </r>
    <r>
      <rPr>
        <sz val="9"/>
        <color theme="0"/>
        <rFont val="Calibri"/>
        <family val="2"/>
      </rPr>
      <t>197</t>
    </r>
    <r>
      <rPr>
        <sz val="9"/>
        <color theme="0"/>
        <rFont val="ＭＳ Ｐゴシック"/>
        <family val="3"/>
        <charset val="128"/>
      </rPr>
      <t>校で対策が必要とされた
　　　※</t>
    </r>
    <r>
      <rPr>
        <sz val="9"/>
        <color theme="0"/>
        <rFont val="Calibri"/>
        <family val="2"/>
      </rPr>
      <t xml:space="preserve"> </t>
    </r>
    <r>
      <rPr>
        <sz val="9"/>
        <color theme="0"/>
        <rFont val="ＭＳ Ｐゴシック"/>
        <family val="3"/>
        <charset val="128"/>
      </rPr>
      <t>小学校数には、特別支援学校</t>
    </r>
    <r>
      <rPr>
        <sz val="9"/>
        <color theme="0"/>
        <rFont val="Calibri"/>
        <family val="2"/>
      </rPr>
      <t>14</t>
    </r>
    <r>
      <rPr>
        <sz val="9"/>
        <color theme="0"/>
        <rFont val="ＭＳ Ｐゴシック"/>
        <family val="3"/>
        <charset val="128"/>
      </rPr>
      <t>校を含み、山大付属小学校は含まない。</t>
    </r>
    <rPh sb="1" eb="3">
      <t>ケンナイ</t>
    </rPh>
    <rPh sb="3" eb="6">
      <t>ショウガッコウ</t>
    </rPh>
    <rPh sb="9" eb="10">
      <t>コウ</t>
    </rPh>
    <rPh sb="14" eb="16">
      <t>キケン</t>
    </rPh>
    <rPh sb="16" eb="18">
      <t>カショ</t>
    </rPh>
    <rPh sb="18" eb="20">
      <t>ホウコク</t>
    </rPh>
    <rPh sb="24" eb="26">
      <t>ガッコウ</t>
    </rPh>
    <rPh sb="27" eb="29">
      <t>テンケン</t>
    </rPh>
    <rPh sb="30" eb="32">
      <t>ジッシ</t>
    </rPh>
    <rPh sb="36" eb="37">
      <t>コウ</t>
    </rPh>
    <rPh sb="38" eb="40">
      <t>タイサク</t>
    </rPh>
    <rPh sb="41" eb="43">
      <t>ヒツヨウ</t>
    </rPh>
    <phoneticPr fontId="3"/>
  </si>
  <si>
    <r>
      <rPr>
        <sz val="9"/>
        <color theme="0"/>
        <rFont val="ＭＳ Ｐゴシック"/>
        <family val="3"/>
        <charset val="128"/>
      </rPr>
      <t>　県内小学校</t>
    </r>
    <r>
      <rPr>
        <sz val="9"/>
        <color theme="0"/>
        <rFont val="Calibri"/>
        <family val="2"/>
      </rPr>
      <t>247</t>
    </r>
    <r>
      <rPr>
        <sz val="9"/>
        <color theme="0"/>
        <rFont val="ＭＳ Ｐゴシック"/>
        <family val="3"/>
        <charset val="128"/>
      </rPr>
      <t>校のうち</t>
    </r>
    <r>
      <rPr>
        <sz val="9"/>
        <color theme="0"/>
        <rFont val="Calibri"/>
        <family val="2"/>
      </rPr>
      <t xml:space="preserve"> </t>
    </r>
    <r>
      <rPr>
        <sz val="9"/>
        <color theme="0"/>
        <rFont val="ＭＳ Ｐゴシック"/>
        <family val="3"/>
        <charset val="128"/>
      </rPr>
      <t>危険箇所報告のあった学校で点検を実施、</t>
    </r>
    <r>
      <rPr>
        <sz val="9"/>
        <color theme="0"/>
        <rFont val="Calibri"/>
        <family val="2"/>
      </rPr>
      <t>211</t>
    </r>
    <r>
      <rPr>
        <sz val="9"/>
        <color theme="0"/>
        <rFont val="ＭＳ Ｐゴシック"/>
        <family val="3"/>
        <charset val="128"/>
      </rPr>
      <t>校で対策が必要とされた
　　　※</t>
    </r>
    <r>
      <rPr>
        <sz val="9"/>
        <color theme="0"/>
        <rFont val="Calibri"/>
        <family val="2"/>
      </rPr>
      <t xml:space="preserve"> </t>
    </r>
    <r>
      <rPr>
        <sz val="9"/>
        <color theme="0"/>
        <rFont val="ＭＳ Ｐゴシック"/>
        <family val="3"/>
        <charset val="128"/>
      </rPr>
      <t>小学校数には、特別支援学校</t>
    </r>
    <r>
      <rPr>
        <sz val="9"/>
        <color theme="0"/>
        <rFont val="Calibri"/>
        <family val="2"/>
      </rPr>
      <t>14</t>
    </r>
    <r>
      <rPr>
        <sz val="9"/>
        <color theme="0"/>
        <rFont val="ＭＳ Ｐゴシック"/>
        <family val="3"/>
        <charset val="128"/>
      </rPr>
      <t>校を含み、山大付属小学校は含まない。</t>
    </r>
    <rPh sb="1" eb="3">
      <t>ケンナイ</t>
    </rPh>
    <rPh sb="3" eb="6">
      <t>ショウガッコウ</t>
    </rPh>
    <rPh sb="9" eb="10">
      <t>コウ</t>
    </rPh>
    <rPh sb="14" eb="16">
      <t>キケン</t>
    </rPh>
    <rPh sb="16" eb="18">
      <t>カショ</t>
    </rPh>
    <rPh sb="18" eb="20">
      <t>ホウコク</t>
    </rPh>
    <rPh sb="24" eb="26">
      <t>ガッコウ</t>
    </rPh>
    <rPh sb="27" eb="29">
      <t>テンケン</t>
    </rPh>
    <rPh sb="30" eb="32">
      <t>ジッシ</t>
    </rPh>
    <rPh sb="36" eb="37">
      <t>コウ</t>
    </rPh>
    <rPh sb="38" eb="40">
      <t>タイサク</t>
    </rPh>
    <rPh sb="41" eb="43">
      <t>ヒツヨウ</t>
    </rPh>
    <phoneticPr fontId="3"/>
  </si>
  <si>
    <t>令和6年度</t>
    <rPh sb="0" eb="2">
      <t>レイワ</t>
    </rPh>
    <rPh sb="3" eb="5">
      <t>ネンド</t>
    </rPh>
    <phoneticPr fontId="3"/>
  </si>
  <si>
    <t>令和7年3月末時点</t>
    <rPh sb="0" eb="2">
      <t>レイワ</t>
    </rPh>
    <rPh sb="3" eb="4">
      <t>ネン</t>
    </rPh>
    <rPh sb="5" eb="6">
      <t>ガツ</t>
    </rPh>
    <rPh sb="6" eb="7">
      <t>マツ</t>
    </rPh>
    <rPh sb="7" eb="9">
      <t>ジテン</t>
    </rPh>
    <phoneticPr fontId="3"/>
  </si>
  <si>
    <t>令和6年度点検</t>
    <rPh sb="0" eb="2">
      <t>レイワ</t>
    </rPh>
    <rPh sb="3" eb="5">
      <t>ネンド</t>
    </rPh>
    <rPh sb="5" eb="7">
      <t>テンケン</t>
    </rPh>
    <phoneticPr fontId="3"/>
  </si>
  <si>
    <t xml:space="preserve"> 平成24～令和6年度点検　計</t>
    <rPh sb="1" eb="2">
      <t>ヒラ</t>
    </rPh>
    <rPh sb="2" eb="3">
      <t>ナ</t>
    </rPh>
    <rPh sb="6" eb="8">
      <t>レイワ</t>
    </rPh>
    <rPh sb="9" eb="11">
      <t>ネンド</t>
    </rPh>
    <rPh sb="11" eb="13">
      <t>テンケン</t>
    </rPh>
    <rPh sb="14" eb="15">
      <t>ケイ</t>
    </rPh>
    <phoneticPr fontId="3"/>
  </si>
  <si>
    <r>
      <rPr>
        <sz val="9"/>
        <color theme="0"/>
        <rFont val="ＭＳ Ｐゴシック"/>
        <family val="3"/>
        <charset val="128"/>
      </rPr>
      <t>　県内小学校</t>
    </r>
    <r>
      <rPr>
        <sz val="9"/>
        <color theme="0"/>
        <rFont val="Calibri"/>
        <family val="2"/>
      </rPr>
      <t>220</t>
    </r>
    <r>
      <rPr>
        <sz val="9"/>
        <color theme="0"/>
        <rFont val="ＭＳ Ｐゴシック"/>
        <family val="3"/>
        <charset val="128"/>
      </rPr>
      <t>校のうち</t>
    </r>
    <r>
      <rPr>
        <sz val="9"/>
        <color theme="0"/>
        <rFont val="Calibri"/>
        <family val="2"/>
      </rPr>
      <t xml:space="preserve"> </t>
    </r>
    <r>
      <rPr>
        <sz val="9"/>
        <color theme="0"/>
        <rFont val="ＭＳ Ｐゴシック"/>
        <family val="3"/>
        <charset val="128"/>
      </rPr>
      <t>危険箇所報告のあった学校で点検を実施、</t>
    </r>
    <r>
      <rPr>
        <sz val="9"/>
        <color theme="0"/>
        <rFont val="Calibri"/>
        <family val="2"/>
      </rPr>
      <t>193</t>
    </r>
    <r>
      <rPr>
        <sz val="9"/>
        <color theme="0"/>
        <rFont val="ＭＳ Ｐゴシック"/>
        <family val="3"/>
        <charset val="128"/>
      </rPr>
      <t>校で対策が必要とされた
　　　※</t>
    </r>
    <r>
      <rPr>
        <sz val="9"/>
        <color theme="0"/>
        <rFont val="Calibri"/>
        <family val="2"/>
      </rPr>
      <t xml:space="preserve"> </t>
    </r>
    <r>
      <rPr>
        <sz val="9"/>
        <color theme="0"/>
        <rFont val="ＭＳ Ｐゴシック"/>
        <family val="3"/>
        <charset val="128"/>
      </rPr>
      <t>小学校数には、特別支援学校</t>
    </r>
    <r>
      <rPr>
        <sz val="9"/>
        <color theme="0"/>
        <rFont val="Calibri"/>
        <family val="2"/>
      </rPr>
      <t>10</t>
    </r>
    <r>
      <rPr>
        <sz val="9"/>
        <color theme="0"/>
        <rFont val="ＭＳ Ｐゴシック"/>
        <family val="3"/>
        <charset val="128"/>
      </rPr>
      <t>校を含み、山大付属小学校は含まない。</t>
    </r>
    <rPh sb="1" eb="3">
      <t>ケンナイ</t>
    </rPh>
    <rPh sb="3" eb="6">
      <t>ショウガッコウ</t>
    </rPh>
    <rPh sb="9" eb="10">
      <t>コウ</t>
    </rPh>
    <rPh sb="14" eb="16">
      <t>キケン</t>
    </rPh>
    <rPh sb="16" eb="18">
      <t>カショ</t>
    </rPh>
    <rPh sb="18" eb="20">
      <t>ホウコク</t>
    </rPh>
    <rPh sb="24" eb="26">
      <t>ガッコウ</t>
    </rPh>
    <rPh sb="27" eb="29">
      <t>テンケン</t>
    </rPh>
    <rPh sb="30" eb="32">
      <t>ジッシ</t>
    </rPh>
    <rPh sb="36" eb="37">
      <t>コウ</t>
    </rPh>
    <rPh sb="38" eb="40">
      <t>タイサク</t>
    </rPh>
    <rPh sb="41" eb="43">
      <t>ヒツヨウ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</si>
</sst>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0_ "/>
    <numFmt numFmtId="178" formatCode="0_);[Red]\(0\)"/>
  </numFmts>
  <fonts count="30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Calibri"/>
      <family val="2"/>
    </font>
    <font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8"/>
      <name val="Calibri"/>
      <family val="2"/>
    </font>
    <font>
      <sz val="11"/>
      <color indexed="8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0"/>
      <name val="ＭＳ Ｐゴシック"/>
      <family val="3"/>
      <charset val="128"/>
    </font>
    <font>
      <sz val="10"/>
      <color theme="0"/>
      <name val="Calibri"/>
      <family val="2"/>
    </font>
    <font>
      <sz val="9"/>
      <color theme="0"/>
      <name val="ＭＳ Ｐゴシック"/>
      <family val="3"/>
      <charset val="128"/>
    </font>
    <font>
      <sz val="9"/>
      <color theme="0"/>
      <name val="Calibri"/>
      <family val="2"/>
    </font>
    <font>
      <b/>
      <sz val="14"/>
      <name val="Meiryo UI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0"/>
      <color indexed="8"/>
      <name val="Calibri"/>
      <family val="2"/>
    </font>
    <font>
      <b/>
      <u/>
      <sz val="10"/>
      <color indexed="8"/>
      <name val="Calibri"/>
      <family val="2"/>
    </font>
    <font>
      <u/>
      <sz val="10"/>
      <color indexed="8"/>
      <name val="Calibri"/>
      <family val="2"/>
    </font>
    <font>
      <u/>
      <sz val="10"/>
      <name val="Calibri"/>
      <family val="2"/>
    </font>
    <font>
      <b/>
      <sz val="11"/>
      <color rgb="FFFF0000"/>
      <name val="Arial"/>
      <family val="2"/>
    </font>
    <font>
      <u/>
      <sz val="10"/>
      <name val="ＭＳ Ｐゴシック"/>
      <family val="3"/>
      <charset val="128"/>
    </font>
    <font>
      <u/>
      <sz val="10"/>
      <color theme="0"/>
      <name val="ＭＳ Ｐゴシック"/>
      <family val="3"/>
      <charset val="128"/>
    </font>
    <font>
      <b/>
      <sz val="10"/>
      <name val="Calibri"/>
      <family val="2"/>
    </font>
    <font>
      <b/>
      <u/>
      <sz val="10"/>
      <name val="Calibri"/>
      <family val="2"/>
    </font>
    <font>
      <sz val="9"/>
      <color theme="0"/>
      <name val="Calibr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749992370372631"/>
        <bgColor indexed="64"/>
      </patternFill>
    </fill>
  </fills>
  <borders count="93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/>
      <bottom style="thin">
        <color theme="0"/>
      </bottom>
      <diagonal/>
    </border>
    <border diagonalUp="1">
      <left style="thin">
        <color indexed="64"/>
      </left>
      <right/>
      <top/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 diagonalUp="1">
      <left style="thin">
        <color indexed="64"/>
      </left>
      <right style="hair">
        <color indexed="64"/>
      </right>
      <top/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/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 style="thin">
        <color indexed="64"/>
      </right>
      <top/>
      <bottom/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/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thin">
        <color indexed="64"/>
      </right>
      <top/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/>
      <diagonal style="thin">
        <color indexed="64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/>
      <diagonal style="thin">
        <color indexed="64"/>
      </diagonal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 diagonalUp="1">
      <left/>
      <right/>
      <top/>
      <bottom style="hair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/>
      <top style="hair">
        <color indexed="64"/>
      </top>
      <bottom/>
      <diagonal style="thin">
        <color indexed="64"/>
      </diagonal>
    </border>
    <border>
      <left/>
      <right/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theme="0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thin">
        <color theme="0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thin">
        <color indexed="64"/>
      </right>
      <top style="thin">
        <color theme="0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/>
      <diagonal style="thin">
        <color indexed="64"/>
      </diagonal>
    </border>
    <border>
      <left/>
      <right/>
      <top style="thin">
        <color indexed="64"/>
      </top>
      <bottom style="thin">
        <color theme="0"/>
      </bottom>
      <diagonal/>
    </border>
    <border diagonalUp="1">
      <left/>
      <right style="hair">
        <color indexed="64"/>
      </right>
      <top/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/>
      <diagonal style="hair">
        <color indexed="64"/>
      </diagonal>
    </border>
  </borders>
  <cellStyleXfs count="10">
    <xf numFmtId="0" fontId="0" fillId="0" borderId="0">
      <alignment vertical="center"/>
    </xf>
    <xf numFmtId="0" fontId="1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13" fillId="0" borderId="0">
      <alignment vertical="center"/>
    </xf>
    <xf numFmtId="0" fontId="13" fillId="0" borderId="0">
      <alignment vertical="center"/>
    </xf>
    <xf numFmtId="0" fontId="2" fillId="0" borderId="0"/>
  </cellStyleXfs>
  <cellXfs count="278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/>
    </xf>
    <xf numFmtId="0" fontId="6" fillId="2" borderId="0" xfId="0" applyFont="1" applyFill="1" applyAlignment="1">
      <alignment horizontal="left" vertical="center"/>
    </xf>
    <xf numFmtId="0" fontId="8" fillId="2" borderId="4" xfId="0" applyFont="1" applyFill="1" applyBorder="1" applyAlignment="1">
      <alignment horizontal="right" vertical="center"/>
    </xf>
    <xf numFmtId="176" fontId="8" fillId="2" borderId="20" xfId="2" applyNumberFormat="1" applyFont="1" applyFill="1" applyBorder="1" applyAlignment="1">
      <alignment horizontal="right" vertical="center"/>
    </xf>
    <xf numFmtId="0" fontId="7" fillId="2" borderId="2" xfId="0" applyFont="1" applyFill="1" applyBorder="1">
      <alignment vertical="center"/>
    </xf>
    <xf numFmtId="0" fontId="8" fillId="2" borderId="3" xfId="0" applyFont="1" applyFill="1" applyBorder="1">
      <alignment vertical="center"/>
    </xf>
    <xf numFmtId="0" fontId="8" fillId="2" borderId="5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8" fillId="2" borderId="7" xfId="0" applyFont="1" applyFill="1" applyBorder="1">
      <alignment vertic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0" fontId="11" fillId="2" borderId="0" xfId="0" applyFont="1" applyFill="1" applyAlignment="1">
      <alignment horizontal="center"/>
    </xf>
    <xf numFmtId="0" fontId="11" fillId="2" borderId="0" xfId="0" applyFont="1" applyFill="1">
      <alignment vertical="center"/>
    </xf>
    <xf numFmtId="0" fontId="7" fillId="3" borderId="3" xfId="0" applyFont="1" applyFill="1" applyBorder="1">
      <alignment vertical="center"/>
    </xf>
    <xf numFmtId="0" fontId="8" fillId="3" borderId="4" xfId="0" applyFont="1" applyFill="1" applyBorder="1" applyAlignment="1">
      <alignment horizontal="right" vertical="center"/>
    </xf>
    <xf numFmtId="176" fontId="8" fillId="3" borderId="20" xfId="2" applyNumberFormat="1" applyFont="1" applyFill="1" applyBorder="1" applyAlignment="1">
      <alignment horizontal="right" vertical="center"/>
    </xf>
    <xf numFmtId="0" fontId="8" fillId="2" borderId="50" xfId="0" applyFont="1" applyFill="1" applyBorder="1" applyAlignment="1">
      <alignment horizontal="right" vertical="center"/>
    </xf>
    <xf numFmtId="0" fontId="8" fillId="2" borderId="8" xfId="0" applyFont="1" applyFill="1" applyBorder="1" applyAlignment="1">
      <alignment horizontal="right" vertical="center"/>
    </xf>
    <xf numFmtId="0" fontId="8" fillId="3" borderId="8" xfId="0" applyFont="1" applyFill="1" applyBorder="1" applyAlignment="1">
      <alignment horizontal="right" vertical="center"/>
    </xf>
    <xf numFmtId="0" fontId="8" fillId="2" borderId="37" xfId="0" applyFont="1" applyFill="1" applyBorder="1" applyAlignment="1">
      <alignment horizontal="right" vertical="center"/>
    </xf>
    <xf numFmtId="0" fontId="8" fillId="2" borderId="23" xfId="0" applyFont="1" applyFill="1" applyBorder="1">
      <alignment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8" fillId="2" borderId="10" xfId="0" applyFont="1" applyFill="1" applyBorder="1">
      <alignment vertical="center"/>
    </xf>
    <xf numFmtId="0" fontId="7" fillId="2" borderId="32" xfId="0" applyFont="1" applyFill="1" applyBorder="1">
      <alignment vertical="center"/>
    </xf>
    <xf numFmtId="0" fontId="8" fillId="2" borderId="32" xfId="0" applyFont="1" applyFill="1" applyBorder="1">
      <alignment vertical="center"/>
    </xf>
    <xf numFmtId="0" fontId="7" fillId="2" borderId="13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8" fillId="2" borderId="48" xfId="0" applyFont="1" applyFill="1" applyBorder="1" applyAlignment="1">
      <alignment horizontal="right" vertical="center"/>
    </xf>
    <xf numFmtId="177" fontId="8" fillId="2" borderId="46" xfId="2" applyNumberFormat="1" applyFont="1" applyFill="1" applyBorder="1" applyAlignment="1">
      <alignment horizontal="right" vertical="center"/>
    </xf>
    <xf numFmtId="0" fontId="8" fillId="3" borderId="48" xfId="0" applyFont="1" applyFill="1" applyBorder="1" applyAlignment="1">
      <alignment horizontal="right" vertical="center"/>
    </xf>
    <xf numFmtId="177" fontId="8" fillId="3" borderId="46" xfId="2" applyNumberFormat="1" applyFont="1" applyFill="1" applyBorder="1" applyAlignment="1">
      <alignment horizontal="right" vertical="center"/>
    </xf>
    <xf numFmtId="176" fontId="8" fillId="2" borderId="22" xfId="2" applyNumberFormat="1" applyFont="1" applyFill="1" applyBorder="1" applyAlignment="1">
      <alignment horizontal="right" vertical="center"/>
    </xf>
    <xf numFmtId="0" fontId="8" fillId="2" borderId="2" xfId="0" applyFont="1" applyFill="1" applyBorder="1">
      <alignment vertical="center"/>
    </xf>
    <xf numFmtId="0" fontId="7" fillId="2" borderId="15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right" vertical="center"/>
    </xf>
    <xf numFmtId="0" fontId="5" fillId="2" borderId="9" xfId="0" applyFont="1" applyFill="1" applyBorder="1" applyAlignment="1">
      <alignment horizontal="right" vertical="center"/>
    </xf>
    <xf numFmtId="176" fontId="8" fillId="2" borderId="14" xfId="2" applyNumberFormat="1" applyFont="1" applyFill="1" applyBorder="1" applyAlignment="1">
      <alignment horizontal="right" vertical="center"/>
    </xf>
    <xf numFmtId="177" fontId="8" fillId="2" borderId="45" xfId="2" applyNumberFormat="1" applyFont="1" applyFill="1" applyBorder="1" applyAlignment="1">
      <alignment horizontal="right" vertical="center"/>
    </xf>
    <xf numFmtId="0" fontId="4" fillId="0" borderId="32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2" xfId="0" applyFont="1" applyBorder="1" applyAlignment="1">
      <alignment horizontal="right" vertical="center"/>
    </xf>
    <xf numFmtId="176" fontId="8" fillId="2" borderId="57" xfId="2" applyNumberFormat="1" applyFont="1" applyFill="1" applyBorder="1" applyAlignment="1">
      <alignment horizontal="right" vertical="center"/>
    </xf>
    <xf numFmtId="0" fontId="8" fillId="2" borderId="58" xfId="0" applyFont="1" applyFill="1" applyBorder="1" applyAlignment="1">
      <alignment horizontal="right" vertical="center"/>
    </xf>
    <xf numFmtId="0" fontId="8" fillId="3" borderId="58" xfId="0" applyFont="1" applyFill="1" applyBorder="1" applyAlignment="1">
      <alignment horizontal="right" vertical="center"/>
    </xf>
    <xf numFmtId="176" fontId="8" fillId="3" borderId="57" xfId="2" applyNumberFormat="1" applyFont="1" applyFill="1" applyBorder="1" applyAlignment="1">
      <alignment horizontal="right" vertical="center"/>
    </xf>
    <xf numFmtId="0" fontId="5" fillId="2" borderId="59" xfId="0" applyFont="1" applyFill="1" applyBorder="1" applyAlignment="1">
      <alignment horizontal="right" vertical="center"/>
    </xf>
    <xf numFmtId="176" fontId="8" fillId="2" borderId="60" xfId="2" applyNumberFormat="1" applyFont="1" applyFill="1" applyBorder="1" applyAlignment="1">
      <alignment horizontal="right" vertical="center"/>
    </xf>
    <xf numFmtId="176" fontId="8" fillId="2" borderId="64" xfId="2" applyNumberFormat="1" applyFont="1" applyFill="1" applyBorder="1" applyAlignment="1">
      <alignment horizontal="right" vertical="center"/>
    </xf>
    <xf numFmtId="0" fontId="8" fillId="2" borderId="65" xfId="0" applyFont="1" applyFill="1" applyBorder="1" applyAlignment="1">
      <alignment horizontal="right" vertical="center"/>
    </xf>
    <xf numFmtId="176" fontId="8" fillId="2" borderId="66" xfId="2" applyNumberFormat="1" applyFont="1" applyFill="1" applyBorder="1" applyAlignment="1">
      <alignment horizontal="right" vertical="center"/>
    </xf>
    <xf numFmtId="176" fontId="8" fillId="2" borderId="68" xfId="2" applyNumberFormat="1" applyFont="1" applyFill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>
      <alignment vertical="center"/>
    </xf>
    <xf numFmtId="0" fontId="0" fillId="2" borderId="0" xfId="0" applyFill="1" applyAlignment="1">
      <alignment horizontal="center"/>
    </xf>
    <xf numFmtId="0" fontId="5" fillId="2" borderId="48" xfId="0" applyFont="1" applyFill="1" applyBorder="1" applyAlignment="1">
      <alignment horizontal="right" vertical="center"/>
    </xf>
    <xf numFmtId="0" fontId="5" fillId="3" borderId="48" xfId="0" applyFont="1" applyFill="1" applyBorder="1" applyAlignment="1">
      <alignment horizontal="right" vertical="center"/>
    </xf>
    <xf numFmtId="0" fontId="8" fillId="3" borderId="65" xfId="0" applyFont="1" applyFill="1" applyBorder="1" applyAlignment="1">
      <alignment horizontal="right" vertical="center"/>
    </xf>
    <xf numFmtId="176" fontId="8" fillId="3" borderId="68" xfId="2" applyNumberFormat="1" applyFont="1" applyFill="1" applyBorder="1" applyAlignment="1">
      <alignment horizontal="right" vertical="center"/>
    </xf>
    <xf numFmtId="0" fontId="8" fillId="0" borderId="65" xfId="0" applyFont="1" applyBorder="1" applyAlignment="1">
      <alignment horizontal="right" vertical="center"/>
    </xf>
    <xf numFmtId="0" fontId="5" fillId="0" borderId="70" xfId="0" applyFont="1" applyBorder="1" applyAlignment="1">
      <alignment horizontal="right" vertical="center"/>
    </xf>
    <xf numFmtId="176" fontId="8" fillId="2" borderId="71" xfId="2" applyNumberFormat="1" applyFont="1" applyFill="1" applyBorder="1" applyAlignment="1">
      <alignment horizontal="right" vertical="center"/>
    </xf>
    <xf numFmtId="0" fontId="18" fillId="2" borderId="0" xfId="0" applyFont="1" applyFill="1" applyAlignment="1"/>
    <xf numFmtId="0" fontId="15" fillId="4" borderId="72" xfId="0" applyFont="1" applyFill="1" applyBorder="1">
      <alignment vertical="center"/>
    </xf>
    <xf numFmtId="0" fontId="15" fillId="4" borderId="73" xfId="0" applyFont="1" applyFill="1" applyBorder="1">
      <alignment vertical="center"/>
    </xf>
    <xf numFmtId="0" fontId="15" fillId="4" borderId="74" xfId="0" applyFont="1" applyFill="1" applyBorder="1">
      <alignment vertical="center"/>
    </xf>
    <xf numFmtId="0" fontId="15" fillId="4" borderId="0" xfId="0" applyFont="1" applyFill="1">
      <alignment vertical="center"/>
    </xf>
    <xf numFmtId="0" fontId="15" fillId="4" borderId="26" xfId="0" applyFont="1" applyFill="1" applyBorder="1">
      <alignment vertical="center"/>
    </xf>
    <xf numFmtId="0" fontId="19" fillId="2" borderId="1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176" fontId="21" fillId="2" borderId="68" xfId="2" applyNumberFormat="1" applyFont="1" applyFill="1" applyBorder="1" applyAlignment="1">
      <alignment horizontal="right" vertical="center"/>
    </xf>
    <xf numFmtId="0" fontId="22" fillId="2" borderId="65" xfId="0" applyFont="1" applyFill="1" applyBorder="1" applyAlignment="1">
      <alignment horizontal="right" vertical="center"/>
    </xf>
    <xf numFmtId="176" fontId="22" fillId="2" borderId="66" xfId="2" applyNumberFormat="1" applyFont="1" applyFill="1" applyBorder="1" applyAlignment="1">
      <alignment horizontal="right" vertical="center"/>
    </xf>
    <xf numFmtId="0" fontId="22" fillId="2" borderId="58" xfId="0" applyFont="1" applyFill="1" applyBorder="1" applyAlignment="1">
      <alignment horizontal="right" vertical="center"/>
    </xf>
    <xf numFmtId="0" fontId="21" fillId="2" borderId="56" xfId="0" applyFont="1" applyFill="1" applyBorder="1" applyAlignment="1">
      <alignment horizontal="right" vertical="center"/>
    </xf>
    <xf numFmtId="176" fontId="21" fillId="2" borderId="57" xfId="2" applyNumberFormat="1" applyFont="1" applyFill="1" applyBorder="1" applyAlignment="1">
      <alignment horizontal="right" vertical="center"/>
    </xf>
    <xf numFmtId="0" fontId="21" fillId="2" borderId="67" xfId="0" applyFont="1" applyFill="1" applyBorder="1" applyAlignment="1">
      <alignment horizontal="right" vertical="center"/>
    </xf>
    <xf numFmtId="176" fontId="22" fillId="2" borderId="57" xfId="2" applyNumberFormat="1" applyFont="1" applyFill="1" applyBorder="1" applyAlignment="1">
      <alignment horizontal="right" vertical="center"/>
    </xf>
    <xf numFmtId="0" fontId="22" fillId="3" borderId="58" xfId="0" applyFont="1" applyFill="1" applyBorder="1" applyAlignment="1">
      <alignment horizontal="right" vertical="center"/>
    </xf>
    <xf numFmtId="176" fontId="22" fillId="3" borderId="57" xfId="2" applyNumberFormat="1" applyFont="1" applyFill="1" applyBorder="1" applyAlignment="1">
      <alignment horizontal="right" vertical="center"/>
    </xf>
    <xf numFmtId="0" fontId="22" fillId="3" borderId="65" xfId="0" applyFont="1" applyFill="1" applyBorder="1" applyAlignment="1">
      <alignment horizontal="right" vertical="center"/>
    </xf>
    <xf numFmtId="176" fontId="22" fillId="3" borderId="68" xfId="2" applyNumberFormat="1" applyFont="1" applyFill="1" applyBorder="1" applyAlignment="1">
      <alignment horizontal="right" vertical="center"/>
    </xf>
    <xf numFmtId="0" fontId="22" fillId="0" borderId="65" xfId="0" applyFont="1" applyBorder="1" applyAlignment="1">
      <alignment horizontal="right" vertical="center"/>
    </xf>
    <xf numFmtId="176" fontId="22" fillId="2" borderId="68" xfId="2" applyNumberFormat="1" applyFont="1" applyFill="1" applyBorder="1" applyAlignment="1">
      <alignment horizontal="right" vertical="center"/>
    </xf>
    <xf numFmtId="0" fontId="23" fillId="2" borderId="59" xfId="0" applyFont="1" applyFill="1" applyBorder="1" applyAlignment="1">
      <alignment horizontal="right" vertical="center"/>
    </xf>
    <xf numFmtId="176" fontId="22" fillId="2" borderId="60" xfId="2" applyNumberFormat="1" applyFont="1" applyFill="1" applyBorder="1" applyAlignment="1">
      <alignment horizontal="right" vertical="center"/>
    </xf>
    <xf numFmtId="0" fontId="23" fillId="0" borderId="70" xfId="0" applyFont="1" applyBorder="1" applyAlignment="1">
      <alignment horizontal="right" vertical="center"/>
    </xf>
    <xf numFmtId="176" fontId="22" fillId="2" borderId="71" xfId="2" applyNumberFormat="1" applyFont="1" applyFill="1" applyBorder="1" applyAlignment="1">
      <alignment horizontal="right" vertical="center"/>
    </xf>
    <xf numFmtId="0" fontId="24" fillId="2" borderId="0" xfId="0" applyFont="1" applyFill="1" applyAlignment="1">
      <alignment horizontal="right"/>
    </xf>
    <xf numFmtId="0" fontId="5" fillId="0" borderId="48" xfId="0" applyFont="1" applyBorder="1" applyAlignment="1">
      <alignment horizontal="right" vertical="center"/>
    </xf>
    <xf numFmtId="178" fontId="1" fillId="2" borderId="0" xfId="0" applyNumberFormat="1" applyFont="1" applyFill="1" applyAlignment="1">
      <alignment horizontal="center"/>
    </xf>
    <xf numFmtId="178" fontId="4" fillId="2" borderId="76" xfId="0" applyNumberFormat="1" applyFont="1" applyFill="1" applyBorder="1" applyAlignment="1">
      <alignment horizontal="center" vertical="center"/>
    </xf>
    <xf numFmtId="178" fontId="7" fillId="2" borderId="0" xfId="0" applyNumberFormat="1" applyFont="1" applyFill="1" applyAlignment="1">
      <alignment horizontal="center" vertical="center"/>
    </xf>
    <xf numFmtId="178" fontId="8" fillId="2" borderId="35" xfId="2" applyNumberFormat="1" applyFont="1" applyFill="1" applyBorder="1" applyAlignment="1">
      <alignment horizontal="right" vertical="center"/>
    </xf>
    <xf numFmtId="178" fontId="8" fillId="3" borderId="35" xfId="2" applyNumberFormat="1" applyFont="1" applyFill="1" applyBorder="1" applyAlignment="1">
      <alignment horizontal="right" vertical="center"/>
    </xf>
    <xf numFmtId="178" fontId="21" fillId="2" borderId="77" xfId="2" applyNumberFormat="1" applyFont="1" applyFill="1" applyBorder="1" applyAlignment="1">
      <alignment horizontal="right" vertical="center"/>
    </xf>
    <xf numFmtId="178" fontId="22" fillId="2" borderId="78" xfId="2" applyNumberFormat="1" applyFont="1" applyFill="1" applyBorder="1" applyAlignment="1">
      <alignment horizontal="right" vertical="center"/>
    </xf>
    <xf numFmtId="178" fontId="22" fillId="3" borderId="77" xfId="2" applyNumberFormat="1" applyFont="1" applyFill="1" applyBorder="1" applyAlignment="1">
      <alignment horizontal="right" vertical="center"/>
    </xf>
    <xf numFmtId="178" fontId="22" fillId="2" borderId="77" xfId="2" applyNumberFormat="1" applyFont="1" applyFill="1" applyBorder="1" applyAlignment="1">
      <alignment horizontal="right" vertical="center"/>
    </xf>
    <xf numFmtId="178" fontId="22" fillId="2" borderId="79" xfId="2" applyNumberFormat="1" applyFont="1" applyFill="1" applyBorder="1" applyAlignment="1">
      <alignment horizontal="right" vertical="center"/>
    </xf>
    <xf numFmtId="178" fontId="15" fillId="4" borderId="73" xfId="0" applyNumberFormat="1" applyFont="1" applyFill="1" applyBorder="1">
      <alignment vertical="center"/>
    </xf>
    <xf numFmtId="178" fontId="0" fillId="2" borderId="0" xfId="0" applyNumberFormat="1" applyFill="1" applyAlignment="1">
      <alignment horizontal="center"/>
    </xf>
    <xf numFmtId="178" fontId="0" fillId="0" borderId="0" xfId="0" applyNumberFormat="1" applyAlignment="1">
      <alignment horizontal="center"/>
    </xf>
    <xf numFmtId="178" fontId="8" fillId="2" borderId="81" xfId="2" applyNumberFormat="1" applyFont="1" applyFill="1" applyBorder="1" applyAlignment="1">
      <alignment horizontal="right" vertical="center"/>
    </xf>
    <xf numFmtId="0" fontId="20" fillId="0" borderId="82" xfId="0" applyFont="1" applyBorder="1" applyAlignment="1">
      <alignment horizontal="right" vertical="center"/>
    </xf>
    <xf numFmtId="176" fontId="20" fillId="2" borderId="83" xfId="2" applyNumberFormat="1" applyFont="1" applyFill="1" applyBorder="1" applyAlignment="1">
      <alignment horizontal="right" vertical="center"/>
    </xf>
    <xf numFmtId="178" fontId="8" fillId="2" borderId="69" xfId="2" applyNumberFormat="1" applyFont="1" applyFill="1" applyBorder="1" applyAlignment="1">
      <alignment horizontal="right" vertical="center"/>
    </xf>
    <xf numFmtId="178" fontId="8" fillId="3" borderId="69" xfId="2" applyNumberFormat="1" applyFont="1" applyFill="1" applyBorder="1" applyAlignment="1">
      <alignment horizontal="right" vertical="center"/>
    </xf>
    <xf numFmtId="0" fontId="17" fillId="4" borderId="0" xfId="0" applyFont="1" applyFill="1" applyAlignment="1">
      <alignment horizontal="centerContinuous" vertical="center" wrapText="1"/>
    </xf>
    <xf numFmtId="0" fontId="17" fillId="4" borderId="75" xfId="0" applyFont="1" applyFill="1" applyBorder="1" applyAlignment="1">
      <alignment horizontal="centerContinuous" vertical="center" wrapText="1"/>
    </xf>
    <xf numFmtId="0" fontId="7" fillId="2" borderId="24" xfId="0" applyFont="1" applyFill="1" applyBorder="1" applyAlignment="1">
      <alignment horizontal="centerContinuous" vertical="center"/>
    </xf>
    <xf numFmtId="0" fontId="7" fillId="2" borderId="29" xfId="0" applyFont="1" applyFill="1" applyBorder="1" applyAlignment="1">
      <alignment horizontal="centerContinuous" vertical="center"/>
    </xf>
    <xf numFmtId="0" fontId="7" fillId="2" borderId="25" xfId="0" applyFont="1" applyFill="1" applyBorder="1" applyAlignment="1">
      <alignment horizontal="centerContinuous" vertical="center"/>
    </xf>
    <xf numFmtId="178" fontId="25" fillId="2" borderId="76" xfId="0" applyNumberFormat="1" applyFont="1" applyFill="1" applyBorder="1" applyAlignment="1">
      <alignment horizontal="center" vertical="center"/>
    </xf>
    <xf numFmtId="177" fontId="21" fillId="2" borderId="43" xfId="2" applyNumberFormat="1" applyFont="1" applyFill="1" applyBorder="1" applyAlignment="1">
      <alignment horizontal="right" vertical="center"/>
    </xf>
    <xf numFmtId="176" fontId="21" fillId="2" borderId="20" xfId="2" applyNumberFormat="1" applyFont="1" applyFill="1" applyBorder="1" applyAlignment="1">
      <alignment horizontal="right" vertical="center"/>
    </xf>
    <xf numFmtId="177" fontId="22" fillId="2" borderId="46" xfId="2" applyNumberFormat="1" applyFont="1" applyFill="1" applyBorder="1" applyAlignment="1">
      <alignment horizontal="right" vertical="center"/>
    </xf>
    <xf numFmtId="0" fontId="22" fillId="2" borderId="4" xfId="0" applyFont="1" applyFill="1" applyBorder="1" applyAlignment="1">
      <alignment horizontal="right" vertical="center"/>
    </xf>
    <xf numFmtId="176" fontId="22" fillId="2" borderId="20" xfId="2" applyNumberFormat="1" applyFont="1" applyFill="1" applyBorder="1" applyAlignment="1">
      <alignment horizontal="right" vertical="center"/>
    </xf>
    <xf numFmtId="0" fontId="23" fillId="2" borderId="4" xfId="0" applyFont="1" applyFill="1" applyBorder="1" applyAlignment="1">
      <alignment horizontal="right" vertical="center"/>
    </xf>
    <xf numFmtId="177" fontId="22" fillId="3" borderId="46" xfId="2" applyNumberFormat="1" applyFont="1" applyFill="1" applyBorder="1" applyAlignment="1">
      <alignment horizontal="right" vertical="center"/>
    </xf>
    <xf numFmtId="0" fontId="22" fillId="3" borderId="4" xfId="0" applyFont="1" applyFill="1" applyBorder="1" applyAlignment="1">
      <alignment horizontal="right" vertical="center"/>
    </xf>
    <xf numFmtId="176" fontId="22" fillId="3" borderId="20" xfId="2" applyNumberFormat="1" applyFont="1" applyFill="1" applyBorder="1" applyAlignment="1">
      <alignment horizontal="right" vertical="center"/>
    </xf>
    <xf numFmtId="177" fontId="22" fillId="2" borderId="45" xfId="2" applyNumberFormat="1" applyFont="1" applyFill="1" applyBorder="1" applyAlignment="1">
      <alignment horizontal="right" vertical="center"/>
    </xf>
    <xf numFmtId="0" fontId="23" fillId="2" borderId="9" xfId="0" applyFont="1" applyFill="1" applyBorder="1" applyAlignment="1">
      <alignment horizontal="right" vertical="center"/>
    </xf>
    <xf numFmtId="176" fontId="22" fillId="2" borderId="14" xfId="2" applyNumberFormat="1" applyFont="1" applyFill="1" applyBorder="1" applyAlignment="1">
      <alignment horizontal="right" vertical="center"/>
    </xf>
    <xf numFmtId="0" fontId="23" fillId="3" borderId="4" xfId="0" applyFont="1" applyFill="1" applyBorder="1" applyAlignment="1">
      <alignment horizontal="right" vertical="center"/>
    </xf>
    <xf numFmtId="0" fontId="22" fillId="0" borderId="4" xfId="0" applyFont="1" applyBorder="1" applyAlignment="1">
      <alignment horizontal="right" vertical="center"/>
    </xf>
    <xf numFmtId="0" fontId="23" fillId="0" borderId="4" xfId="0" applyFont="1" applyBorder="1" applyAlignment="1">
      <alignment horizontal="right" vertical="center"/>
    </xf>
    <xf numFmtId="0" fontId="21" fillId="2" borderId="42" xfId="0" applyFont="1" applyFill="1" applyBorder="1" applyAlignment="1">
      <alignment horizontal="right" vertical="center"/>
    </xf>
    <xf numFmtId="0" fontId="23" fillId="2" borderId="48" xfId="0" applyFont="1" applyFill="1" applyBorder="1" applyAlignment="1">
      <alignment horizontal="right" vertical="center"/>
    </xf>
    <xf numFmtId="0" fontId="23" fillId="3" borderId="48" xfId="0" applyFont="1" applyFill="1" applyBorder="1" applyAlignment="1">
      <alignment horizontal="right" vertical="center"/>
    </xf>
    <xf numFmtId="0" fontId="23" fillId="0" borderId="48" xfId="0" applyFont="1" applyBorder="1" applyAlignment="1">
      <alignment horizontal="right" vertical="center"/>
    </xf>
    <xf numFmtId="0" fontId="21" fillId="2" borderId="69" xfId="0" applyFont="1" applyFill="1" applyBorder="1" applyAlignment="1">
      <alignment horizontal="right" vertical="center"/>
    </xf>
    <xf numFmtId="178" fontId="21" fillId="2" borderId="35" xfId="2" applyNumberFormat="1" applyFont="1" applyFill="1" applyBorder="1" applyAlignment="1">
      <alignment horizontal="right" vertical="center"/>
    </xf>
    <xf numFmtId="0" fontId="22" fillId="2" borderId="42" xfId="0" applyFont="1" applyFill="1" applyBorder="1" applyAlignment="1">
      <alignment horizontal="right" vertical="center"/>
    </xf>
    <xf numFmtId="178" fontId="22" fillId="2" borderId="35" xfId="2" applyNumberFormat="1" applyFont="1" applyFill="1" applyBorder="1" applyAlignment="1">
      <alignment horizontal="right" vertical="center"/>
    </xf>
    <xf numFmtId="0" fontId="22" fillId="3" borderId="42" xfId="0" applyFont="1" applyFill="1" applyBorder="1" applyAlignment="1">
      <alignment horizontal="right" vertical="center"/>
    </xf>
    <xf numFmtId="178" fontId="22" fillId="3" borderId="35" xfId="2" applyNumberFormat="1" applyFont="1" applyFill="1" applyBorder="1" applyAlignment="1">
      <alignment horizontal="right" vertical="center"/>
    </xf>
    <xf numFmtId="176" fontId="22" fillId="2" borderId="64" xfId="2" applyNumberFormat="1" applyFont="1" applyFill="1" applyBorder="1" applyAlignment="1">
      <alignment horizontal="right" vertical="center"/>
    </xf>
    <xf numFmtId="0" fontId="22" fillId="2" borderId="38" xfId="0" applyFont="1" applyFill="1" applyBorder="1" applyAlignment="1">
      <alignment horizontal="right" vertical="center"/>
    </xf>
    <xf numFmtId="176" fontId="22" fillId="2" borderId="16" xfId="2" applyNumberFormat="1" applyFont="1" applyFill="1" applyBorder="1" applyAlignment="1">
      <alignment horizontal="right" vertical="center"/>
    </xf>
    <xf numFmtId="0" fontId="22" fillId="2" borderId="18" xfId="0" applyFont="1" applyFill="1" applyBorder="1" applyAlignment="1">
      <alignment horizontal="right" vertical="center"/>
    </xf>
    <xf numFmtId="178" fontId="22" fillId="2" borderId="80" xfId="2" applyNumberFormat="1" applyFont="1" applyFill="1" applyBorder="1" applyAlignment="1">
      <alignment horizontal="right" vertical="center"/>
    </xf>
    <xf numFmtId="177" fontId="22" fillId="2" borderId="37" xfId="2" applyNumberFormat="1" applyFont="1" applyFill="1" applyBorder="1" applyAlignment="1">
      <alignment horizontal="right" vertical="center"/>
    </xf>
    <xf numFmtId="0" fontId="27" fillId="2" borderId="42" xfId="0" applyFont="1" applyFill="1" applyBorder="1" applyAlignment="1">
      <alignment horizontal="right" vertical="center"/>
    </xf>
    <xf numFmtId="0" fontId="27" fillId="2" borderId="1" xfId="0" applyFont="1" applyFill="1" applyBorder="1" applyAlignment="1">
      <alignment horizontal="right" vertical="center"/>
    </xf>
    <xf numFmtId="176" fontId="27" fillId="2" borderId="20" xfId="2" applyNumberFormat="1" applyFont="1" applyFill="1" applyBorder="1" applyAlignment="1">
      <alignment horizontal="right" vertical="center"/>
    </xf>
    <xf numFmtId="178" fontId="5" fillId="2" borderId="35" xfId="2" applyNumberFormat="1" applyFont="1" applyFill="1" applyBorder="1" applyAlignment="1">
      <alignment horizontal="right" vertical="center"/>
    </xf>
    <xf numFmtId="177" fontId="27" fillId="2" borderId="43" xfId="2" applyNumberFormat="1" applyFont="1" applyFill="1" applyBorder="1" applyAlignment="1">
      <alignment horizontal="right" vertical="center"/>
    </xf>
    <xf numFmtId="177" fontId="28" fillId="2" borderId="43" xfId="2" applyNumberFormat="1" applyFont="1" applyFill="1" applyBorder="1" applyAlignment="1">
      <alignment horizontal="right" vertical="center"/>
    </xf>
    <xf numFmtId="0" fontId="28" fillId="2" borderId="1" xfId="0" applyFont="1" applyFill="1" applyBorder="1" applyAlignment="1">
      <alignment horizontal="right" vertical="center"/>
    </xf>
    <xf numFmtId="176" fontId="28" fillId="2" borderId="20" xfId="2" applyNumberFormat="1" applyFont="1" applyFill="1" applyBorder="1" applyAlignment="1">
      <alignment horizontal="right" vertical="center"/>
    </xf>
    <xf numFmtId="0" fontId="28" fillId="2" borderId="56" xfId="0" applyFont="1" applyFill="1" applyBorder="1" applyAlignment="1">
      <alignment horizontal="right" vertical="center"/>
    </xf>
    <xf numFmtId="176" fontId="28" fillId="2" borderId="57" xfId="2" applyNumberFormat="1" applyFont="1" applyFill="1" applyBorder="1" applyAlignment="1">
      <alignment horizontal="right" vertical="center"/>
    </xf>
    <xf numFmtId="0" fontId="28" fillId="2" borderId="67" xfId="0" applyFont="1" applyFill="1" applyBorder="1" applyAlignment="1">
      <alignment horizontal="right" vertical="center"/>
    </xf>
    <xf numFmtId="176" fontId="28" fillId="2" borderId="68" xfId="2" applyNumberFormat="1" applyFont="1" applyFill="1" applyBorder="1" applyAlignment="1">
      <alignment horizontal="right" vertical="center"/>
    </xf>
    <xf numFmtId="178" fontId="28" fillId="2" borderId="77" xfId="2" applyNumberFormat="1" applyFont="1" applyFill="1" applyBorder="1" applyAlignment="1">
      <alignment horizontal="right" vertical="center"/>
    </xf>
    <xf numFmtId="178" fontId="5" fillId="2" borderId="81" xfId="2" applyNumberFormat="1" applyFont="1" applyFill="1" applyBorder="1" applyAlignment="1">
      <alignment horizontal="right" vertical="center"/>
    </xf>
    <xf numFmtId="0" fontId="27" fillId="0" borderId="82" xfId="0" applyFont="1" applyBorder="1" applyAlignment="1">
      <alignment horizontal="right" vertical="center"/>
    </xf>
    <xf numFmtId="176" fontId="27" fillId="2" borderId="83" xfId="2" applyNumberFormat="1" applyFont="1" applyFill="1" applyBorder="1" applyAlignment="1">
      <alignment horizontal="right" vertical="center"/>
    </xf>
    <xf numFmtId="0" fontId="28" fillId="0" borderId="1" xfId="0" applyFont="1" applyBorder="1" applyAlignment="1">
      <alignment horizontal="right" vertical="center"/>
    </xf>
    <xf numFmtId="177" fontId="23" fillId="2" borderId="46" xfId="2" applyNumberFormat="1" applyFont="1" applyFill="1" applyBorder="1" applyAlignment="1">
      <alignment horizontal="right" vertical="center"/>
    </xf>
    <xf numFmtId="176" fontId="23" fillId="2" borderId="20" xfId="2" applyNumberFormat="1" applyFont="1" applyFill="1" applyBorder="1" applyAlignment="1">
      <alignment horizontal="right" vertical="center"/>
    </xf>
    <xf numFmtId="177" fontId="23" fillId="3" borderId="46" xfId="2" applyNumberFormat="1" applyFont="1" applyFill="1" applyBorder="1" applyAlignment="1">
      <alignment horizontal="right" vertical="center"/>
    </xf>
    <xf numFmtId="176" fontId="23" fillId="3" borderId="20" xfId="2" applyNumberFormat="1" applyFont="1" applyFill="1" applyBorder="1" applyAlignment="1">
      <alignment horizontal="right" vertical="center"/>
    </xf>
    <xf numFmtId="177" fontId="23" fillId="2" borderId="45" xfId="2" applyNumberFormat="1" applyFont="1" applyFill="1" applyBorder="1" applyAlignment="1">
      <alignment horizontal="right" vertical="center"/>
    </xf>
    <xf numFmtId="176" fontId="23" fillId="2" borderId="14" xfId="2" applyNumberFormat="1" applyFont="1" applyFill="1" applyBorder="1" applyAlignment="1">
      <alignment horizontal="right" vertical="center"/>
    </xf>
    <xf numFmtId="177" fontId="28" fillId="2" borderId="84" xfId="2" applyNumberFormat="1" applyFont="1" applyFill="1" applyBorder="1" applyAlignment="1">
      <alignment horizontal="right" vertical="center"/>
    </xf>
    <xf numFmtId="0" fontId="28" fillId="0" borderId="67" xfId="0" applyFont="1" applyBorder="1" applyAlignment="1">
      <alignment horizontal="right" vertical="center"/>
    </xf>
    <xf numFmtId="177" fontId="23" fillId="2" borderId="85" xfId="2" applyNumberFormat="1" applyFont="1" applyFill="1" applyBorder="1" applyAlignment="1">
      <alignment horizontal="right" vertical="center"/>
    </xf>
    <xf numFmtId="0" fontId="23" fillId="2" borderId="65" xfId="0" applyFont="1" applyFill="1" applyBorder="1" applyAlignment="1">
      <alignment horizontal="right" vertical="center"/>
    </xf>
    <xf numFmtId="176" fontId="23" fillId="2" borderId="68" xfId="2" applyNumberFormat="1" applyFont="1" applyFill="1" applyBorder="1" applyAlignment="1">
      <alignment horizontal="right" vertical="center"/>
    </xf>
    <xf numFmtId="177" fontId="23" fillId="3" borderId="85" xfId="2" applyNumberFormat="1" applyFont="1" applyFill="1" applyBorder="1" applyAlignment="1">
      <alignment horizontal="right" vertical="center"/>
    </xf>
    <xf numFmtId="0" fontId="23" fillId="3" borderId="65" xfId="0" applyFont="1" applyFill="1" applyBorder="1" applyAlignment="1">
      <alignment horizontal="right" vertical="center"/>
    </xf>
    <xf numFmtId="176" fontId="23" fillId="3" borderId="68" xfId="2" applyNumberFormat="1" applyFont="1" applyFill="1" applyBorder="1" applyAlignment="1">
      <alignment horizontal="right" vertical="center"/>
    </xf>
    <xf numFmtId="0" fontId="23" fillId="0" borderId="65" xfId="0" applyFont="1" applyBorder="1" applyAlignment="1">
      <alignment horizontal="right" vertical="center"/>
    </xf>
    <xf numFmtId="177" fontId="23" fillId="2" borderId="86" xfId="2" applyNumberFormat="1" applyFont="1" applyFill="1" applyBorder="1" applyAlignment="1">
      <alignment horizontal="right" vertical="center"/>
    </xf>
    <xf numFmtId="176" fontId="23" fillId="2" borderId="71" xfId="2" applyNumberFormat="1" applyFont="1" applyFill="1" applyBorder="1" applyAlignment="1">
      <alignment horizontal="right" vertical="center"/>
    </xf>
    <xf numFmtId="177" fontId="27" fillId="3" borderId="43" xfId="2" applyNumberFormat="1" applyFont="1" applyFill="1" applyBorder="1" applyAlignment="1">
      <alignment horizontal="right" vertical="center"/>
    </xf>
    <xf numFmtId="177" fontId="21" fillId="3" borderId="43" xfId="2" applyNumberFormat="1" applyFont="1" applyFill="1" applyBorder="1" applyAlignment="1">
      <alignment horizontal="right" vertical="center"/>
    </xf>
    <xf numFmtId="177" fontId="28" fillId="0" borderId="43" xfId="2" applyNumberFormat="1" applyFont="1" applyFill="1" applyBorder="1" applyAlignment="1">
      <alignment horizontal="right" vertical="center"/>
    </xf>
    <xf numFmtId="0" fontId="22" fillId="2" borderId="37" xfId="0" applyFont="1" applyFill="1" applyBorder="1" applyAlignment="1">
      <alignment horizontal="right" vertical="center"/>
    </xf>
    <xf numFmtId="177" fontId="21" fillId="2" borderId="37" xfId="2" applyNumberFormat="1" applyFont="1" applyFill="1" applyBorder="1" applyAlignment="1">
      <alignment horizontal="right" vertical="center"/>
    </xf>
    <xf numFmtId="38" fontId="5" fillId="2" borderId="0" xfId="4" applyFont="1" applyFill="1" applyBorder="1" applyAlignment="1">
      <alignment horizontal="right" vertical="center"/>
    </xf>
    <xf numFmtId="38" fontId="5" fillId="2" borderId="5" xfId="4" applyFont="1" applyFill="1" applyBorder="1" applyAlignment="1">
      <alignment horizontal="right" vertical="center"/>
    </xf>
    <xf numFmtId="176" fontId="5" fillId="2" borderId="26" xfId="2" applyNumberFormat="1" applyFont="1" applyFill="1" applyBorder="1" applyAlignment="1">
      <alignment horizontal="right" vertical="center"/>
    </xf>
    <xf numFmtId="38" fontId="5" fillId="2" borderId="34" xfId="4" applyFont="1" applyFill="1" applyBorder="1" applyAlignment="1">
      <alignment horizontal="right" vertical="center"/>
    </xf>
    <xf numFmtId="38" fontId="5" fillId="2" borderId="2" xfId="4" applyFont="1" applyFill="1" applyBorder="1" applyAlignment="1">
      <alignment horizontal="right" vertical="center"/>
    </xf>
    <xf numFmtId="176" fontId="5" fillId="2" borderId="45" xfId="2" applyNumberFormat="1" applyFont="1" applyFill="1" applyBorder="1" applyAlignment="1">
      <alignment horizontal="right" vertical="center"/>
    </xf>
    <xf numFmtId="38" fontId="5" fillId="2" borderId="35" xfId="4" applyFont="1" applyFill="1" applyBorder="1" applyAlignment="1">
      <alignment horizontal="right" vertical="center"/>
    </xf>
    <xf numFmtId="38" fontId="5" fillId="2" borderId="7" xfId="4" applyFont="1" applyFill="1" applyBorder="1" applyAlignment="1">
      <alignment horizontal="right" vertical="center"/>
    </xf>
    <xf numFmtId="176" fontId="5" fillId="2" borderId="43" xfId="2" applyNumberFormat="1" applyFont="1" applyFill="1" applyBorder="1" applyAlignment="1">
      <alignment horizontal="right" vertical="center"/>
    </xf>
    <xf numFmtId="38" fontId="5" fillId="2" borderId="36" xfId="4" applyFont="1" applyFill="1" applyBorder="1" applyAlignment="1">
      <alignment horizontal="right" vertical="center"/>
    </xf>
    <xf numFmtId="38" fontId="5" fillId="2" borderId="3" xfId="4" applyFont="1" applyFill="1" applyBorder="1" applyAlignment="1">
      <alignment horizontal="right" vertical="center"/>
    </xf>
    <xf numFmtId="176" fontId="5" fillId="2" borderId="46" xfId="2" applyNumberFormat="1" applyFont="1" applyFill="1" applyBorder="1" applyAlignment="1">
      <alignment horizontal="right" vertical="center"/>
    </xf>
    <xf numFmtId="10" fontId="5" fillId="2" borderId="26" xfId="2" applyNumberFormat="1" applyFont="1" applyFill="1" applyBorder="1" applyAlignment="1">
      <alignment horizontal="right" vertical="center"/>
    </xf>
    <xf numFmtId="177" fontId="23" fillId="0" borderId="46" xfId="2" applyNumberFormat="1" applyFont="1" applyFill="1" applyBorder="1" applyAlignment="1">
      <alignment horizontal="right" vertical="center"/>
    </xf>
    <xf numFmtId="177" fontId="23" fillId="0" borderId="45" xfId="2" applyNumberFormat="1" applyFont="1" applyFill="1" applyBorder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176" fontId="28" fillId="2" borderId="87" xfId="2" applyNumberFormat="1" applyFont="1" applyFill="1" applyBorder="1" applyAlignment="1">
      <alignment horizontal="right" vertical="center"/>
    </xf>
    <xf numFmtId="176" fontId="23" fillId="2" borderId="87" xfId="2" applyNumberFormat="1" applyFont="1" applyFill="1" applyBorder="1" applyAlignment="1">
      <alignment horizontal="right" vertical="center"/>
    </xf>
    <xf numFmtId="176" fontId="23" fillId="3" borderId="87" xfId="2" applyNumberFormat="1" applyFont="1" applyFill="1" applyBorder="1" applyAlignment="1">
      <alignment horizontal="right" vertical="center"/>
    </xf>
    <xf numFmtId="176" fontId="23" fillId="2" borderId="88" xfId="2" applyNumberFormat="1" applyFont="1" applyFill="1" applyBorder="1" applyAlignment="1">
      <alignment horizontal="right" vertical="center"/>
    </xf>
    <xf numFmtId="0" fontId="15" fillId="4" borderId="89" xfId="0" applyFont="1" applyFill="1" applyBorder="1">
      <alignment vertical="center"/>
    </xf>
    <xf numFmtId="0" fontId="23" fillId="0" borderId="9" xfId="0" applyFont="1" applyBorder="1" applyAlignment="1">
      <alignment horizontal="right" vertical="center"/>
    </xf>
    <xf numFmtId="0" fontId="17" fillId="4" borderId="47" xfId="0" applyFont="1" applyFill="1" applyBorder="1" applyAlignment="1">
      <alignment horizontal="centerContinuous" vertical="center" wrapText="1"/>
    </xf>
    <xf numFmtId="0" fontId="20" fillId="0" borderId="67" xfId="0" applyFont="1" applyBorder="1" applyAlignment="1">
      <alignment horizontal="right" vertical="center"/>
    </xf>
    <xf numFmtId="176" fontId="20" fillId="2" borderId="68" xfId="2" applyNumberFormat="1" applyFont="1" applyFill="1" applyBorder="1" applyAlignment="1">
      <alignment horizontal="right" vertical="center"/>
    </xf>
    <xf numFmtId="176" fontId="28" fillId="2" borderId="43" xfId="2" applyNumberFormat="1" applyFont="1" applyFill="1" applyBorder="1" applyAlignment="1">
      <alignment horizontal="right" vertical="center"/>
    </xf>
    <xf numFmtId="176" fontId="22" fillId="2" borderId="43" xfId="2" applyNumberFormat="1" applyFont="1" applyFill="1" applyBorder="1" applyAlignment="1">
      <alignment horizontal="right" vertical="center"/>
    </xf>
    <xf numFmtId="176" fontId="22" fillId="3" borderId="43" xfId="2" applyNumberFormat="1" applyFont="1" applyFill="1" applyBorder="1" applyAlignment="1">
      <alignment horizontal="right" vertical="center"/>
    </xf>
    <xf numFmtId="0" fontId="23" fillId="2" borderId="26" xfId="2" applyNumberFormat="1" applyFont="1" applyFill="1" applyBorder="1" applyAlignment="1">
      <alignment horizontal="right" vertical="center"/>
    </xf>
    <xf numFmtId="0" fontId="28" fillId="0" borderId="90" xfId="0" applyFont="1" applyBorder="1" applyAlignment="1">
      <alignment horizontal="right" vertical="center"/>
    </xf>
    <xf numFmtId="0" fontId="23" fillId="2" borderId="91" xfId="0" applyFont="1" applyFill="1" applyBorder="1" applyAlignment="1">
      <alignment horizontal="right" vertical="center"/>
    </xf>
    <xf numFmtId="0" fontId="23" fillId="3" borderId="91" xfId="0" applyFont="1" applyFill="1" applyBorder="1" applyAlignment="1">
      <alignment horizontal="right" vertical="center"/>
    </xf>
    <xf numFmtId="0" fontId="23" fillId="0" borderId="91" xfId="0" applyFont="1" applyBorder="1" applyAlignment="1">
      <alignment horizontal="right" vertical="center"/>
    </xf>
    <xf numFmtId="0" fontId="23" fillId="0" borderId="92" xfId="0" applyFont="1" applyBorder="1" applyAlignment="1">
      <alignment horizontal="right" vertical="center"/>
    </xf>
    <xf numFmtId="177" fontId="28" fillId="0" borderId="84" xfId="2" applyNumberFormat="1" applyFont="1" applyFill="1" applyBorder="1" applyAlignment="1">
      <alignment horizontal="right" vertical="center"/>
    </xf>
    <xf numFmtId="177" fontId="23" fillId="0" borderId="85" xfId="2" applyNumberFormat="1" applyFont="1" applyFill="1" applyBorder="1" applyAlignment="1">
      <alignment horizontal="right" vertical="center"/>
    </xf>
    <xf numFmtId="177" fontId="23" fillId="0" borderId="86" xfId="2" applyNumberFormat="1" applyFont="1" applyFill="1" applyBorder="1" applyAlignment="1">
      <alignment horizontal="right" vertical="center"/>
    </xf>
    <xf numFmtId="176" fontId="22" fillId="2" borderId="45" xfId="2" applyNumberFormat="1" applyFont="1" applyFill="1" applyBorder="1" applyAlignment="1">
      <alignment horizontal="right" vertical="center"/>
    </xf>
    <xf numFmtId="0" fontId="21" fillId="0" borderId="42" xfId="0" applyFont="1" applyBorder="1" applyAlignment="1">
      <alignment horizontal="right" vertical="center"/>
    </xf>
    <xf numFmtId="0" fontId="0" fillId="4" borderId="27" xfId="0" applyFill="1" applyBorder="1" applyAlignment="1">
      <alignment horizontal="center" vertical="center" textRotation="90" wrapText="1"/>
    </xf>
    <xf numFmtId="0" fontId="0" fillId="4" borderId="27" xfId="0" applyFill="1" applyBorder="1" applyAlignment="1">
      <alignment horizontal="center" vertical="center" textRotation="90"/>
    </xf>
    <xf numFmtId="0" fontId="0" fillId="4" borderId="52" xfId="0" applyFill="1" applyBorder="1" applyAlignment="1">
      <alignment horizontal="center" vertical="center" textRotation="90"/>
    </xf>
    <xf numFmtId="0" fontId="19" fillId="2" borderId="23" xfId="0" applyFont="1" applyFill="1" applyBorder="1" applyAlignment="1">
      <alignment horizontal="left" vertical="center"/>
    </xf>
    <xf numFmtId="0" fontId="20" fillId="2" borderId="7" xfId="0" applyFont="1" applyFill="1" applyBorder="1" applyAlignment="1">
      <alignment horizontal="left" vertical="center"/>
    </xf>
    <xf numFmtId="38" fontId="8" fillId="2" borderId="53" xfId="4" applyFont="1" applyFill="1" applyBorder="1" applyAlignment="1">
      <alignment horizontal="center" vertical="center"/>
    </xf>
    <xf numFmtId="38" fontId="8" fillId="2" borderId="54" xfId="4" applyFont="1" applyFill="1" applyBorder="1" applyAlignment="1">
      <alignment horizontal="center" vertical="center"/>
    </xf>
    <xf numFmtId="38" fontId="8" fillId="2" borderId="55" xfId="4" applyFont="1" applyFill="1" applyBorder="1" applyAlignment="1">
      <alignment horizontal="center" vertical="center"/>
    </xf>
    <xf numFmtId="0" fontId="14" fillId="4" borderId="27" xfId="0" applyFont="1" applyFill="1" applyBorder="1" applyAlignment="1">
      <alignment horizontal="left" vertical="center" wrapText="1"/>
    </xf>
    <xf numFmtId="0" fontId="14" fillId="4" borderId="0" xfId="0" applyFont="1" applyFill="1" applyAlignment="1">
      <alignment horizontal="left" vertical="center"/>
    </xf>
    <xf numFmtId="0" fontId="14" fillId="4" borderId="51" xfId="0" applyFont="1" applyFill="1" applyBorder="1" applyAlignment="1">
      <alignment horizontal="left" vertical="center"/>
    </xf>
    <xf numFmtId="0" fontId="26" fillId="4" borderId="27" xfId="0" applyFont="1" applyFill="1" applyBorder="1" applyAlignment="1">
      <alignment horizontal="left" vertical="center" wrapText="1"/>
    </xf>
    <xf numFmtId="0" fontId="26" fillId="4" borderId="0" xfId="0" applyFont="1" applyFill="1" applyAlignment="1">
      <alignment horizontal="left" vertical="center"/>
    </xf>
    <xf numFmtId="0" fontId="26" fillId="4" borderId="51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25" fillId="2" borderId="39" xfId="0" applyFont="1" applyFill="1" applyBorder="1" applyAlignment="1">
      <alignment horizontal="center" vertical="center"/>
    </xf>
    <xf numFmtId="0" fontId="25" fillId="2" borderId="49" xfId="0" applyFont="1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 textRotation="90"/>
    </xf>
    <xf numFmtId="38" fontId="8" fillId="2" borderId="61" xfId="4" applyFont="1" applyFill="1" applyBorder="1" applyAlignment="1">
      <alignment horizontal="center" vertical="center"/>
    </xf>
    <xf numFmtId="38" fontId="8" fillId="2" borderId="62" xfId="4" applyFont="1" applyFill="1" applyBorder="1" applyAlignment="1">
      <alignment horizontal="center" vertical="center"/>
    </xf>
    <xf numFmtId="38" fontId="8" fillId="2" borderId="63" xfId="4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9" fillId="4" borderId="75" xfId="0" applyFont="1" applyFill="1" applyBorder="1" applyAlignment="1">
      <alignment horizontal="centerContinuous" vertical="center" wrapText="1"/>
    </xf>
  </cellXfs>
  <cellStyles count="10">
    <cellStyle name="Excel Built-in Normal" xfId="1" xr:uid="{00000000-0005-0000-0000-000000000000}"/>
    <cellStyle name="パーセント" xfId="2" builtinId="5"/>
    <cellStyle name="パーセント 2" xfId="3" xr:uid="{00000000-0005-0000-0000-000002000000}"/>
    <cellStyle name="桁区切り" xfId="4" builtinId="6"/>
    <cellStyle name="桁区切り 2" xfId="5" xr:uid="{00000000-0005-0000-0000-000004000000}"/>
    <cellStyle name="標準" xfId="0" builtinId="0"/>
    <cellStyle name="標準 2" xfId="6" xr:uid="{00000000-0005-0000-0000-000006000000}"/>
    <cellStyle name="標準 3" xfId="7" xr:uid="{00000000-0005-0000-0000-000007000000}"/>
    <cellStyle name="標準 4" xfId="8" xr:uid="{00000000-0005-0000-0000-000008000000}"/>
    <cellStyle name="標準 5" xfId="9" xr:uid="{00000000-0005-0000-0000-000009000000}"/>
  </cellStyles>
  <dxfs count="0"/>
  <tableStyles count="0" defaultTableStyle="TableStyleMedium9" defaultPivotStyle="PivotStyleLight16"/>
  <colors>
    <mruColors>
      <color rgb="FF009900"/>
      <color rgb="FFFF5050"/>
      <color rgb="FF0033CC"/>
      <color rgb="FFFF2121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12700" cap="flat" cmpd="sng" algn="ctr">
          <a:solidFill>
            <a:srgbClr val="333333"/>
          </a:solidFill>
          <a:prstDash val="solid"/>
          <a:round/>
          <a:headEnd type="oval" w="med" len="med"/>
          <a:tailEnd type="none" w="sm" len="med"/>
        </a:ln>
        <a:effectLst/>
      </a:spPr>
      <a:bodyPr vertOverflow="clip" wrap="square" lIns="0" tIns="0" rIns="0" bIns="0" rtlCol="0" anchor="ctr" upright="1"/>
      <a:lstStyle>
        <a:defPPr algn="ctr">
          <a:defRPr kumimoji="1"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9050" cap="flat" cmpd="sng" algn="ctr">
          <a:solidFill>
            <a:srgbClr val="333333"/>
          </a:solidFill>
          <a:prstDash val="solid"/>
          <a:round/>
          <a:headEnd type="none" w="med" len="med"/>
          <a:tailEnd type="triangle" w="sm" len="med"/>
        </a:ln>
        <a:effectLst/>
      </a:spPr>
      <a:bodyPr vertOverflow="clip" wrap="square" lIns="0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BF120"/>
  <sheetViews>
    <sheetView tabSelected="1" view="pageBreakPreview" zoomScale="85" zoomScaleNormal="85" zoomScaleSheetLayoutView="85" workbookViewId="0">
      <pane ySplit="6" topLeftCell="A7" activePane="bottomLeft" state="frozen"/>
      <selection pane="bottomLeft" activeCell="G104" sqref="G104"/>
    </sheetView>
  </sheetViews>
  <sheetFormatPr defaultColWidth="9" defaultRowHeight="13.2" outlineLevelCol="2" x14ac:dyDescent="0.2"/>
  <cols>
    <col min="2" max="2" width="3.6640625" customWidth="1"/>
    <col min="3" max="4" width="3.6640625" style="2" customWidth="1"/>
    <col min="5" max="5" width="17.21875" customWidth="1"/>
    <col min="6" max="6" width="5.44140625" style="2" customWidth="1"/>
    <col min="7" max="7" width="10.109375" style="2" customWidth="1"/>
    <col min="8" max="15" width="8.6640625" style="2" hidden="1" customWidth="1" outlineLevel="1"/>
    <col min="16" max="16" width="9.77734375" style="116" hidden="1" customWidth="1" outlineLevel="1"/>
    <col min="17" max="18" width="8.6640625" style="2" hidden="1" customWidth="1" outlineLevel="1"/>
    <col min="19" max="19" width="9.77734375" style="116" hidden="1" customWidth="1" outlineLevel="1"/>
    <col min="20" max="21" width="8.6640625" style="2" hidden="1" customWidth="1" outlineLevel="1"/>
    <col min="22" max="22" width="9.77734375" style="116" hidden="1" customWidth="1" outlineLevel="1"/>
    <col min="23" max="23" width="8.6640625" style="2" customWidth="1" collapsed="1"/>
    <col min="24" max="46" width="8.6640625" style="2" customWidth="1"/>
    <col min="47" max="47" width="3.109375" customWidth="1"/>
    <col min="48" max="48" width="9" hidden="1" customWidth="1" outlineLevel="1"/>
    <col min="49" max="57" width="9" hidden="1" customWidth="1" outlineLevel="2"/>
    <col min="58" max="58" width="9" collapsed="1"/>
  </cols>
  <sheetData>
    <row r="1" spans="2:53" ht="30.75" customHeight="1" x14ac:dyDescent="0.35">
      <c r="B1" s="74" t="s">
        <v>51</v>
      </c>
      <c r="C1" s="64"/>
      <c r="D1" s="64"/>
      <c r="E1" s="65"/>
      <c r="F1" s="64"/>
      <c r="G1" s="64"/>
      <c r="H1" s="64"/>
      <c r="I1" s="64"/>
      <c r="J1" s="64"/>
      <c r="K1" s="64"/>
      <c r="L1" s="64"/>
      <c r="M1" s="64"/>
      <c r="N1" s="64"/>
      <c r="O1" s="64"/>
      <c r="P1" s="104"/>
      <c r="Q1" s="64"/>
      <c r="R1" s="64"/>
      <c r="S1" s="104"/>
      <c r="T1" s="64"/>
      <c r="U1" s="64"/>
      <c r="V1" s="10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3"/>
    </row>
    <row r="2" spans="2:53" ht="12" customHeight="1" x14ac:dyDescent="0.25">
      <c r="B2" s="63"/>
      <c r="C2" s="3"/>
      <c r="D2" s="64"/>
      <c r="E2" s="65"/>
      <c r="F2" s="64"/>
      <c r="G2" s="64"/>
      <c r="H2" s="64"/>
      <c r="I2" s="64"/>
      <c r="J2" s="64"/>
      <c r="K2" s="64"/>
      <c r="L2" s="64"/>
      <c r="M2" s="64"/>
      <c r="N2" s="64"/>
      <c r="O2" s="64"/>
      <c r="P2" s="104"/>
      <c r="Q2" s="64"/>
      <c r="R2" s="64"/>
      <c r="S2" s="104"/>
      <c r="T2" s="64"/>
      <c r="U2" s="64"/>
      <c r="V2" s="10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102"/>
      <c r="AU2" s="63"/>
    </row>
    <row r="3" spans="2:53" ht="8.25" customHeight="1" x14ac:dyDescent="0.2">
      <c r="B3" s="63"/>
      <c r="C3" s="3"/>
      <c r="D3" s="64"/>
      <c r="E3" s="65"/>
      <c r="F3" s="64"/>
      <c r="G3" s="64"/>
      <c r="H3" s="64"/>
      <c r="I3" s="64"/>
      <c r="J3" s="64"/>
      <c r="K3" s="64"/>
      <c r="L3" s="64"/>
      <c r="M3" s="64"/>
      <c r="N3" s="64"/>
      <c r="O3" s="64"/>
      <c r="P3" s="104"/>
      <c r="Q3" s="64"/>
      <c r="R3" s="64"/>
      <c r="S3" s="104"/>
      <c r="T3" s="64"/>
      <c r="U3" s="64"/>
      <c r="V3" s="10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3"/>
    </row>
    <row r="4" spans="2:53" ht="26.25" customHeight="1" x14ac:dyDescent="0.2">
      <c r="B4" s="272" t="s">
        <v>26</v>
      </c>
      <c r="C4" s="254" t="s">
        <v>27</v>
      </c>
      <c r="D4" s="274"/>
      <c r="E4" s="274"/>
      <c r="F4" s="275"/>
      <c r="G4" s="124" t="s">
        <v>4</v>
      </c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6"/>
      <c r="AC4" s="125"/>
      <c r="AD4" s="125"/>
      <c r="AE4" s="126"/>
      <c r="AF4" s="125"/>
      <c r="AG4" s="125"/>
      <c r="AH4" s="126"/>
      <c r="AI4" s="125"/>
      <c r="AJ4" s="125"/>
      <c r="AK4" s="125"/>
      <c r="AL4" s="125"/>
      <c r="AM4" s="125"/>
      <c r="AN4" s="125"/>
      <c r="AO4" s="125"/>
      <c r="AP4" s="125"/>
      <c r="AQ4" s="125"/>
      <c r="AR4" s="251" t="s">
        <v>82</v>
      </c>
      <c r="AS4" s="252"/>
      <c r="AT4" s="253"/>
      <c r="AU4" s="63"/>
    </row>
    <row r="5" spans="2:53" ht="21" customHeight="1" x14ac:dyDescent="0.2">
      <c r="B5" s="273"/>
      <c r="C5" s="255"/>
      <c r="D5" s="276"/>
      <c r="E5" s="276"/>
      <c r="F5" s="267"/>
      <c r="G5" s="254" t="s">
        <v>5</v>
      </c>
      <c r="H5" s="256" t="s">
        <v>20</v>
      </c>
      <c r="I5" s="257"/>
      <c r="J5" s="258" t="s">
        <v>47</v>
      </c>
      <c r="K5" s="259"/>
      <c r="L5" s="256" t="s">
        <v>48</v>
      </c>
      <c r="M5" s="257"/>
      <c r="N5" s="258" t="s">
        <v>55</v>
      </c>
      <c r="O5" s="259"/>
      <c r="P5" s="105" t="s">
        <v>63</v>
      </c>
      <c r="Q5" s="258" t="s">
        <v>56</v>
      </c>
      <c r="R5" s="259"/>
      <c r="S5" s="105" t="s">
        <v>65</v>
      </c>
      <c r="T5" s="258" t="s">
        <v>58</v>
      </c>
      <c r="U5" s="259"/>
      <c r="V5" s="105" t="s">
        <v>67</v>
      </c>
      <c r="W5" s="258" t="s">
        <v>66</v>
      </c>
      <c r="X5" s="259"/>
      <c r="Y5" s="105" t="s">
        <v>70</v>
      </c>
      <c r="Z5" s="258" t="s">
        <v>73</v>
      </c>
      <c r="AA5" s="259"/>
      <c r="AB5" s="127" t="s">
        <v>72</v>
      </c>
      <c r="AC5" s="260" t="s">
        <v>71</v>
      </c>
      <c r="AD5" s="261"/>
      <c r="AE5" s="127" t="s">
        <v>80</v>
      </c>
      <c r="AF5" s="260" t="s">
        <v>81</v>
      </c>
      <c r="AG5" s="261"/>
      <c r="AH5" s="127" t="s">
        <v>85</v>
      </c>
      <c r="AI5" s="260" t="s">
        <v>86</v>
      </c>
      <c r="AJ5" s="261"/>
      <c r="AK5" s="127" t="s">
        <v>87</v>
      </c>
      <c r="AL5" s="260" t="s">
        <v>88</v>
      </c>
      <c r="AM5" s="261"/>
      <c r="AN5" s="127" t="s">
        <v>93</v>
      </c>
      <c r="AO5" s="260" t="s">
        <v>94</v>
      </c>
      <c r="AP5" s="261"/>
      <c r="AQ5" s="266" t="s">
        <v>19</v>
      </c>
      <c r="AR5" s="268" t="s">
        <v>18</v>
      </c>
      <c r="AS5" s="269" t="s">
        <v>6</v>
      </c>
      <c r="AT5" s="266" t="s">
        <v>7</v>
      </c>
      <c r="AU5" s="63"/>
    </row>
    <row r="6" spans="2:53" ht="23.25" customHeight="1" x14ac:dyDescent="0.2">
      <c r="B6" s="273"/>
      <c r="C6" s="255"/>
      <c r="D6" s="276"/>
      <c r="E6" s="276"/>
      <c r="F6" s="267"/>
      <c r="G6" s="255"/>
      <c r="H6" s="23" t="s">
        <v>8</v>
      </c>
      <c r="I6" s="24" t="s">
        <v>7</v>
      </c>
      <c r="J6" s="23" t="s">
        <v>8</v>
      </c>
      <c r="K6" s="24" t="s">
        <v>7</v>
      </c>
      <c r="L6" s="25" t="s">
        <v>8</v>
      </c>
      <c r="M6" s="26" t="s">
        <v>7</v>
      </c>
      <c r="N6" s="25" t="s">
        <v>8</v>
      </c>
      <c r="O6" s="26" t="s">
        <v>7</v>
      </c>
      <c r="P6" s="106" t="s">
        <v>64</v>
      </c>
      <c r="Q6" s="25" t="s">
        <v>8</v>
      </c>
      <c r="R6" s="26" t="s">
        <v>7</v>
      </c>
      <c r="S6" s="106" t="s">
        <v>64</v>
      </c>
      <c r="T6" s="25" t="s">
        <v>8</v>
      </c>
      <c r="U6" s="26" t="s">
        <v>7</v>
      </c>
      <c r="V6" s="106" t="s">
        <v>64</v>
      </c>
      <c r="W6" s="25" t="s">
        <v>8</v>
      </c>
      <c r="X6" s="26" t="s">
        <v>7</v>
      </c>
      <c r="Y6" s="106" t="s">
        <v>64</v>
      </c>
      <c r="Z6" s="25" t="s">
        <v>8</v>
      </c>
      <c r="AA6" s="26" t="s">
        <v>7</v>
      </c>
      <c r="AB6" s="106" t="s">
        <v>64</v>
      </c>
      <c r="AC6" s="25" t="s">
        <v>8</v>
      </c>
      <c r="AD6" s="26" t="s">
        <v>7</v>
      </c>
      <c r="AE6" s="106" t="s">
        <v>64</v>
      </c>
      <c r="AF6" s="25" t="s">
        <v>8</v>
      </c>
      <c r="AG6" s="26" t="s">
        <v>7</v>
      </c>
      <c r="AH6" s="106" t="s">
        <v>64</v>
      </c>
      <c r="AI6" s="25" t="s">
        <v>8</v>
      </c>
      <c r="AJ6" s="26" t="s">
        <v>7</v>
      </c>
      <c r="AK6" s="106" t="s">
        <v>64</v>
      </c>
      <c r="AL6" s="25" t="s">
        <v>8</v>
      </c>
      <c r="AM6" s="26" t="s">
        <v>7</v>
      </c>
      <c r="AN6" s="106" t="s">
        <v>64</v>
      </c>
      <c r="AO6" s="25" t="s">
        <v>8</v>
      </c>
      <c r="AP6" s="26" t="s">
        <v>7</v>
      </c>
      <c r="AQ6" s="271"/>
      <c r="AR6" s="255"/>
      <c r="AS6" s="270"/>
      <c r="AT6" s="267"/>
      <c r="AU6" s="63"/>
      <c r="AW6" t="s">
        <v>1</v>
      </c>
    </row>
    <row r="7" spans="2:53" ht="33" customHeight="1" x14ac:dyDescent="0.2">
      <c r="B7" s="245" t="s">
        <v>28</v>
      </c>
      <c r="C7" s="246"/>
      <c r="D7" s="246"/>
      <c r="E7" s="246"/>
      <c r="F7" s="247"/>
      <c r="G7" s="123" t="s">
        <v>78</v>
      </c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78"/>
      <c r="AS7" s="78"/>
      <c r="AT7" s="79"/>
      <c r="AU7" s="63"/>
      <c r="AW7" s="46"/>
      <c r="AX7" s="47" t="s">
        <v>31</v>
      </c>
      <c r="AY7" s="47" t="s">
        <v>32</v>
      </c>
      <c r="AZ7" s="47" t="s">
        <v>33</v>
      </c>
      <c r="BA7" s="48" t="s">
        <v>0</v>
      </c>
    </row>
    <row r="8" spans="2:53" ht="20.25" customHeight="1" x14ac:dyDescent="0.2">
      <c r="B8" s="237"/>
      <c r="C8" s="240" t="s">
        <v>9</v>
      </c>
      <c r="D8" s="241"/>
      <c r="E8" s="241"/>
      <c r="F8" s="80" t="s">
        <v>10</v>
      </c>
      <c r="G8" s="159">
        <v>630</v>
      </c>
      <c r="H8" s="160">
        <v>570</v>
      </c>
      <c r="I8" s="161">
        <f>H8/G8</f>
        <v>0.90476190476190477</v>
      </c>
      <c r="J8" s="160">
        <v>584</v>
      </c>
      <c r="K8" s="161">
        <f>J8/G8</f>
        <v>0.92698412698412702</v>
      </c>
      <c r="L8" s="160">
        <v>585</v>
      </c>
      <c r="M8" s="161">
        <f>L8/G8</f>
        <v>0.9285714285714286</v>
      </c>
      <c r="N8" s="160">
        <v>591</v>
      </c>
      <c r="O8" s="161">
        <f>N8/G8</f>
        <v>0.93809523809523809</v>
      </c>
      <c r="P8" s="162">
        <f>Q8-N8</f>
        <v>9</v>
      </c>
      <c r="Q8" s="160">
        <v>600</v>
      </c>
      <c r="R8" s="161">
        <f>Q8/G8</f>
        <v>0.95238095238095233</v>
      </c>
      <c r="S8" s="162">
        <f>T8-Q8</f>
        <v>15</v>
      </c>
      <c r="T8" s="160">
        <v>615</v>
      </c>
      <c r="U8" s="161">
        <f>T8/G8</f>
        <v>0.97619047619047616</v>
      </c>
      <c r="V8" s="162">
        <f>W8-T8</f>
        <v>3</v>
      </c>
      <c r="W8" s="160">
        <v>618</v>
      </c>
      <c r="X8" s="161">
        <f>W8/G8</f>
        <v>0.98095238095238091</v>
      </c>
      <c r="Y8" s="163">
        <f>Z8-W8</f>
        <v>1</v>
      </c>
      <c r="Z8" s="160">
        <v>619</v>
      </c>
      <c r="AA8" s="161">
        <f>Z8/$G8</f>
        <v>0.98253968253968249</v>
      </c>
      <c r="AB8" s="164">
        <f>AC8-Z8</f>
        <v>0</v>
      </c>
      <c r="AC8" s="165">
        <v>619</v>
      </c>
      <c r="AD8" s="166">
        <f>AC8/$G8</f>
        <v>0.98253968253968249</v>
      </c>
      <c r="AE8" s="164">
        <f>AF8-AC8</f>
        <v>3</v>
      </c>
      <c r="AF8" s="165">
        <v>622</v>
      </c>
      <c r="AG8" s="166">
        <f>AF8/$G8</f>
        <v>0.98730158730158735</v>
      </c>
      <c r="AH8" s="164">
        <f t="shared" ref="AH8:AH14" si="0">AI8-AF8</f>
        <v>3</v>
      </c>
      <c r="AI8" s="165">
        <v>625</v>
      </c>
      <c r="AJ8" s="166">
        <f>AI8/$G8</f>
        <v>0.99206349206349209</v>
      </c>
      <c r="AK8" s="164">
        <f>AL8-AI8</f>
        <v>1</v>
      </c>
      <c r="AL8" s="165">
        <v>626</v>
      </c>
      <c r="AM8" s="166">
        <f>AL8/$G8</f>
        <v>0.99365079365079367</v>
      </c>
      <c r="AN8" s="164">
        <f>AO8-AL8</f>
        <v>1</v>
      </c>
      <c r="AO8" s="165">
        <v>627</v>
      </c>
      <c r="AP8" s="223">
        <f>AO8/$G8</f>
        <v>0.99523809523809526</v>
      </c>
      <c r="AQ8" s="163">
        <f>$G8-AO8</f>
        <v>3</v>
      </c>
      <c r="AR8" s="198">
        <v>74483</v>
      </c>
      <c r="AS8" s="199">
        <v>73071</v>
      </c>
      <c r="AT8" s="200">
        <f>AS8/AR8</f>
        <v>0.98104265402843605</v>
      </c>
      <c r="AU8" s="63"/>
      <c r="AW8" s="49" t="s">
        <v>34</v>
      </c>
      <c r="AX8" s="44">
        <v>292</v>
      </c>
      <c r="AY8" s="44">
        <v>1</v>
      </c>
      <c r="AZ8" s="50" t="s">
        <v>36</v>
      </c>
      <c r="BA8" s="45">
        <f>SUM(AX8:AZ8)</f>
        <v>293</v>
      </c>
    </row>
    <row r="9" spans="2:53" ht="20.25" customHeight="1" x14ac:dyDescent="0.2">
      <c r="B9" s="238"/>
      <c r="C9" s="22"/>
      <c r="D9" s="6" t="s">
        <v>11</v>
      </c>
      <c r="E9" s="7"/>
      <c r="F9" s="30" t="s">
        <v>54</v>
      </c>
      <c r="G9" s="33">
        <f>SUM(G10:G12)</f>
        <v>558</v>
      </c>
      <c r="H9" s="4">
        <f>SUM(H10:H12)</f>
        <v>505</v>
      </c>
      <c r="I9" s="5">
        <f>H9/G9</f>
        <v>0.90501792114695345</v>
      </c>
      <c r="J9" s="4">
        <f>SUM(J10:J12)</f>
        <v>516</v>
      </c>
      <c r="K9" s="5">
        <f>J9/G9</f>
        <v>0.92473118279569888</v>
      </c>
      <c r="L9" s="4">
        <f>SUM(L10:L12)</f>
        <v>517</v>
      </c>
      <c r="M9" s="5">
        <f>L9/G9</f>
        <v>0.92652329749103945</v>
      </c>
      <c r="N9" s="4">
        <v>520</v>
      </c>
      <c r="O9" s="5">
        <f>N9/G9</f>
        <v>0.93189964157706096</v>
      </c>
      <c r="P9" s="107">
        <f>Q9-N9</f>
        <v>11</v>
      </c>
      <c r="Q9" s="4">
        <f>SUM(Q10:Q12)</f>
        <v>531</v>
      </c>
      <c r="R9" s="5">
        <f t="shared" ref="R9:R14" si="1">Q9/G9</f>
        <v>0.95161290322580649</v>
      </c>
      <c r="S9" s="107">
        <f>T9-Q9</f>
        <v>14</v>
      </c>
      <c r="T9" s="4">
        <f>SUM(T10:T12)</f>
        <v>545</v>
      </c>
      <c r="U9" s="5">
        <f t="shared" ref="U9:U14" si="2">T9/G9</f>
        <v>0.97670250896057342</v>
      </c>
      <c r="V9" s="107">
        <f t="shared" ref="V9:V14" si="3">W9-T9</f>
        <v>1</v>
      </c>
      <c r="W9" s="4">
        <f>SUM(W10:W12)</f>
        <v>546</v>
      </c>
      <c r="X9" s="5">
        <f t="shared" ref="X9:X14" si="4">W9/G9</f>
        <v>0.978494623655914</v>
      </c>
      <c r="Y9" s="34">
        <f>Z9-W9</f>
        <v>1</v>
      </c>
      <c r="Z9" s="4">
        <f>SUM(Z10:Z12)</f>
        <v>547</v>
      </c>
      <c r="AA9" s="5">
        <f t="shared" ref="AA9:AA10" si="5">Z9/G9</f>
        <v>0.98028673835125446</v>
      </c>
      <c r="AB9" s="130">
        <f>AC9-Z9</f>
        <v>0</v>
      </c>
      <c r="AC9" s="131">
        <f>SUM(AC10:AC12)</f>
        <v>547</v>
      </c>
      <c r="AD9" s="132">
        <f t="shared" ref="AD9:AD14" si="6">AC9/$G9</f>
        <v>0.98028673835125446</v>
      </c>
      <c r="AE9" s="130">
        <f>AF9-AC9</f>
        <v>3</v>
      </c>
      <c r="AF9" s="131">
        <f>SUM(AF10:AF12)</f>
        <v>550</v>
      </c>
      <c r="AG9" s="132">
        <f t="shared" ref="AG9:AG14" si="7">AF9/$G9</f>
        <v>0.98566308243727596</v>
      </c>
      <c r="AH9" s="130">
        <f t="shared" si="0"/>
        <v>3</v>
      </c>
      <c r="AI9" s="131">
        <f>SUM(AI10:AI12)</f>
        <v>553</v>
      </c>
      <c r="AJ9" s="132">
        <f t="shared" ref="AJ9:AJ14" si="8">AI9/$G9</f>
        <v>0.99103942652329746</v>
      </c>
      <c r="AK9" s="130">
        <f>AL9-AI9</f>
        <v>1</v>
      </c>
      <c r="AL9" s="131">
        <f>SUM(AL10:AL12)</f>
        <v>554</v>
      </c>
      <c r="AM9" s="132">
        <f t="shared" ref="AM9:AM14" si="9">AL9/$G9</f>
        <v>0.99283154121863804</v>
      </c>
      <c r="AN9" s="130">
        <f>AO9-AL9</f>
        <v>1</v>
      </c>
      <c r="AO9" s="131">
        <f>SUM(AO10:AO12)</f>
        <v>555</v>
      </c>
      <c r="AP9" s="224">
        <f t="shared" ref="AP9:AP14" si="10">AO9/$G9</f>
        <v>0.9946236559139785</v>
      </c>
      <c r="AQ9" s="163">
        <f>$G9-AO9</f>
        <v>3</v>
      </c>
      <c r="AR9" s="201">
        <v>45060</v>
      </c>
      <c r="AS9" s="202">
        <v>43649</v>
      </c>
      <c r="AT9" s="203">
        <f>AS9/AR9</f>
        <v>0.96868619618286733</v>
      </c>
      <c r="AU9" s="63"/>
      <c r="AW9" s="1"/>
      <c r="AX9" s="1" t="s">
        <v>35</v>
      </c>
      <c r="AY9" s="1"/>
      <c r="AZ9" s="1"/>
      <c r="BA9" s="1"/>
    </row>
    <row r="10" spans="2:53" ht="20.25" customHeight="1" x14ac:dyDescent="0.2">
      <c r="B10" s="238"/>
      <c r="C10" s="22"/>
      <c r="D10" s="8"/>
      <c r="E10" s="9" t="s">
        <v>12</v>
      </c>
      <c r="F10" s="30" t="s">
        <v>54</v>
      </c>
      <c r="G10" s="33">
        <v>36</v>
      </c>
      <c r="H10" s="4">
        <v>19</v>
      </c>
      <c r="I10" s="5">
        <f t="shared" ref="I10:I13" si="11">H10/G10</f>
        <v>0.52777777777777779</v>
      </c>
      <c r="J10" s="4">
        <v>19</v>
      </c>
      <c r="K10" s="5">
        <f t="shared" ref="K10:K14" si="12">J10/G10</f>
        <v>0.52777777777777779</v>
      </c>
      <c r="L10" s="4">
        <v>19</v>
      </c>
      <c r="M10" s="5">
        <f t="shared" ref="M10:M14" si="13">L10/G10</f>
        <v>0.52777777777777779</v>
      </c>
      <c r="N10" s="4">
        <v>20</v>
      </c>
      <c r="O10" s="5">
        <f t="shared" ref="O10:O14" si="14">N10/G10</f>
        <v>0.55555555555555558</v>
      </c>
      <c r="P10" s="107">
        <f>Q10-N10</f>
        <v>2</v>
      </c>
      <c r="Q10" s="81">
        <v>22</v>
      </c>
      <c r="R10" s="5">
        <f t="shared" si="1"/>
        <v>0.61111111111111116</v>
      </c>
      <c r="S10" s="107">
        <f t="shared" ref="S10:S14" si="15">T10-Q10</f>
        <v>14</v>
      </c>
      <c r="T10" s="81">
        <v>36</v>
      </c>
      <c r="U10" s="5">
        <f t="shared" si="2"/>
        <v>1</v>
      </c>
      <c r="V10" s="107">
        <f>W10-T10</f>
        <v>0</v>
      </c>
      <c r="W10" s="81">
        <v>36</v>
      </c>
      <c r="X10" s="5">
        <f t="shared" si="4"/>
        <v>1</v>
      </c>
      <c r="Y10" s="34">
        <f t="shared" ref="Y10:Y14" si="16">Z10-W10</f>
        <v>0</v>
      </c>
      <c r="Z10" s="81">
        <v>36</v>
      </c>
      <c r="AA10" s="5">
        <f t="shared" si="5"/>
        <v>1</v>
      </c>
      <c r="AB10" s="130">
        <f t="shared" ref="AB10:AB14" si="17">AC10-Z10</f>
        <v>0</v>
      </c>
      <c r="AC10" s="133">
        <v>36</v>
      </c>
      <c r="AD10" s="132">
        <f t="shared" si="6"/>
        <v>1</v>
      </c>
      <c r="AE10" s="130">
        <f t="shared" ref="AE10:AE14" si="18">AF10-AC10</f>
        <v>0</v>
      </c>
      <c r="AF10" s="133">
        <v>36</v>
      </c>
      <c r="AG10" s="132">
        <f t="shared" si="7"/>
        <v>1</v>
      </c>
      <c r="AH10" s="130">
        <f t="shared" si="0"/>
        <v>0</v>
      </c>
      <c r="AI10" s="133">
        <v>36</v>
      </c>
      <c r="AJ10" s="132">
        <f t="shared" si="8"/>
        <v>1</v>
      </c>
      <c r="AK10" s="130">
        <f t="shared" ref="AK10:AK14" si="19">AL10-AI10</f>
        <v>0</v>
      </c>
      <c r="AL10" s="133">
        <v>36</v>
      </c>
      <c r="AM10" s="132">
        <f t="shared" si="9"/>
        <v>1</v>
      </c>
      <c r="AN10" s="130">
        <f t="shared" ref="AN10:AN14" si="20">AO10-AL10</f>
        <v>0</v>
      </c>
      <c r="AO10" s="133">
        <v>36</v>
      </c>
      <c r="AP10" s="224">
        <f t="shared" si="10"/>
        <v>1</v>
      </c>
      <c r="AQ10" s="163">
        <f t="shared" ref="AQ10:AQ14" si="21">$G10-AO10</f>
        <v>0</v>
      </c>
      <c r="AR10" s="198"/>
      <c r="AS10" s="199"/>
      <c r="AT10" s="200"/>
      <c r="AU10" s="63"/>
      <c r="AX10" t="s">
        <v>37</v>
      </c>
    </row>
    <row r="11" spans="2:53" ht="20.25" customHeight="1" x14ac:dyDescent="0.2">
      <c r="B11" s="238"/>
      <c r="C11" s="22"/>
      <c r="D11" s="8"/>
      <c r="E11" s="15" t="s">
        <v>13</v>
      </c>
      <c r="F11" s="31" t="s">
        <v>54</v>
      </c>
      <c r="G11" s="35">
        <v>224</v>
      </c>
      <c r="H11" s="16">
        <v>213</v>
      </c>
      <c r="I11" s="17">
        <f t="shared" si="11"/>
        <v>0.9508928571428571</v>
      </c>
      <c r="J11" s="16">
        <v>216</v>
      </c>
      <c r="K11" s="17">
        <f t="shared" si="12"/>
        <v>0.9642857142857143</v>
      </c>
      <c r="L11" s="16">
        <v>216</v>
      </c>
      <c r="M11" s="17">
        <f t="shared" si="13"/>
        <v>0.9642857142857143</v>
      </c>
      <c r="N11" s="16">
        <v>218</v>
      </c>
      <c r="O11" s="17">
        <f t="shared" si="14"/>
        <v>0.9732142857142857</v>
      </c>
      <c r="P11" s="108">
        <f t="shared" ref="P11:P14" si="22">Q11-N11</f>
        <v>0</v>
      </c>
      <c r="Q11" s="16">
        <v>218</v>
      </c>
      <c r="R11" s="17">
        <f t="shared" si="1"/>
        <v>0.9732142857142857</v>
      </c>
      <c r="S11" s="108">
        <f t="shared" si="15"/>
        <v>0</v>
      </c>
      <c r="T11" s="16">
        <v>218</v>
      </c>
      <c r="U11" s="17">
        <f t="shared" si="2"/>
        <v>0.9732142857142857</v>
      </c>
      <c r="V11" s="108">
        <f t="shared" si="3"/>
        <v>1</v>
      </c>
      <c r="W11" s="16">
        <v>219</v>
      </c>
      <c r="X11" s="17">
        <f t="shared" si="4"/>
        <v>0.9776785714285714</v>
      </c>
      <c r="Y11" s="36">
        <f t="shared" si="16"/>
        <v>0</v>
      </c>
      <c r="Z11" s="16">
        <v>219</v>
      </c>
      <c r="AA11" s="17">
        <f>Z11/G11</f>
        <v>0.9776785714285714</v>
      </c>
      <c r="AB11" s="134">
        <f t="shared" si="17"/>
        <v>0</v>
      </c>
      <c r="AC11" s="135">
        <v>219</v>
      </c>
      <c r="AD11" s="136">
        <f t="shared" si="6"/>
        <v>0.9776785714285714</v>
      </c>
      <c r="AE11" s="134">
        <f t="shared" si="18"/>
        <v>1</v>
      </c>
      <c r="AF11" s="135">
        <v>220</v>
      </c>
      <c r="AG11" s="136">
        <f t="shared" si="7"/>
        <v>0.9821428571428571</v>
      </c>
      <c r="AH11" s="134">
        <f t="shared" si="0"/>
        <v>3</v>
      </c>
      <c r="AI11" s="135">
        <v>223</v>
      </c>
      <c r="AJ11" s="136">
        <f t="shared" si="8"/>
        <v>0.9955357142857143</v>
      </c>
      <c r="AK11" s="134">
        <f t="shared" si="19"/>
        <v>1</v>
      </c>
      <c r="AL11" s="135">
        <v>224</v>
      </c>
      <c r="AM11" s="136">
        <f t="shared" si="9"/>
        <v>1</v>
      </c>
      <c r="AN11" s="134">
        <f t="shared" si="20"/>
        <v>0</v>
      </c>
      <c r="AO11" s="135">
        <v>224</v>
      </c>
      <c r="AP11" s="225">
        <f t="shared" si="10"/>
        <v>1</v>
      </c>
      <c r="AQ11" s="193">
        <f t="shared" si="21"/>
        <v>0</v>
      </c>
      <c r="AR11" s="198"/>
      <c r="AS11" s="199"/>
      <c r="AT11" s="200"/>
      <c r="AU11" s="63"/>
      <c r="AW11" t="s">
        <v>39</v>
      </c>
    </row>
    <row r="12" spans="2:53" ht="20.25" customHeight="1" x14ac:dyDescent="0.2">
      <c r="B12" s="238"/>
      <c r="C12" s="22"/>
      <c r="D12" s="10"/>
      <c r="E12" s="9" t="s">
        <v>14</v>
      </c>
      <c r="F12" s="30" t="s">
        <v>54</v>
      </c>
      <c r="G12" s="33">
        <v>298</v>
      </c>
      <c r="H12" s="4">
        <v>273</v>
      </c>
      <c r="I12" s="5">
        <f t="shared" si="11"/>
        <v>0.91610738255033553</v>
      </c>
      <c r="J12" s="4">
        <v>281</v>
      </c>
      <c r="K12" s="5">
        <f t="shared" si="12"/>
        <v>0.94295302013422821</v>
      </c>
      <c r="L12" s="4">
        <v>282</v>
      </c>
      <c r="M12" s="5">
        <f t="shared" si="13"/>
        <v>0.94630872483221473</v>
      </c>
      <c r="N12" s="4">
        <v>282</v>
      </c>
      <c r="O12" s="5">
        <f t="shared" si="14"/>
        <v>0.94630872483221473</v>
      </c>
      <c r="P12" s="107">
        <f t="shared" si="22"/>
        <v>9</v>
      </c>
      <c r="Q12" s="81">
        <v>291</v>
      </c>
      <c r="R12" s="5">
        <f t="shared" si="1"/>
        <v>0.97651006711409394</v>
      </c>
      <c r="S12" s="107">
        <f t="shared" si="15"/>
        <v>0</v>
      </c>
      <c r="T12" s="81">
        <v>291</v>
      </c>
      <c r="U12" s="5">
        <f t="shared" si="2"/>
        <v>0.97651006711409394</v>
      </c>
      <c r="V12" s="107">
        <f t="shared" si="3"/>
        <v>0</v>
      </c>
      <c r="W12" s="81">
        <v>291</v>
      </c>
      <c r="X12" s="5">
        <f t="shared" si="4"/>
        <v>0.97651006711409394</v>
      </c>
      <c r="Y12" s="34">
        <f t="shared" si="16"/>
        <v>1</v>
      </c>
      <c r="Z12" s="81">
        <v>292</v>
      </c>
      <c r="AA12" s="5">
        <f>Z12/G12</f>
        <v>0.97986577181208057</v>
      </c>
      <c r="AB12" s="130">
        <f t="shared" si="17"/>
        <v>0</v>
      </c>
      <c r="AC12" s="133">
        <v>292</v>
      </c>
      <c r="AD12" s="132">
        <f t="shared" si="6"/>
        <v>0.97986577181208057</v>
      </c>
      <c r="AE12" s="130">
        <f t="shared" si="18"/>
        <v>2</v>
      </c>
      <c r="AF12" s="133">
        <v>294</v>
      </c>
      <c r="AG12" s="132">
        <f t="shared" si="7"/>
        <v>0.98657718120805371</v>
      </c>
      <c r="AH12" s="130">
        <f t="shared" si="0"/>
        <v>0</v>
      </c>
      <c r="AI12" s="133">
        <v>294</v>
      </c>
      <c r="AJ12" s="132">
        <f t="shared" si="8"/>
        <v>0.98657718120805371</v>
      </c>
      <c r="AK12" s="130">
        <f t="shared" si="19"/>
        <v>0</v>
      </c>
      <c r="AL12" s="133">
        <v>294</v>
      </c>
      <c r="AM12" s="132">
        <f t="shared" si="9"/>
        <v>0.98657718120805371</v>
      </c>
      <c r="AN12" s="130">
        <f t="shared" si="20"/>
        <v>1</v>
      </c>
      <c r="AO12" s="133">
        <v>295</v>
      </c>
      <c r="AP12" s="224">
        <f t="shared" si="10"/>
        <v>0.98993288590604023</v>
      </c>
      <c r="AQ12" s="163">
        <f t="shared" si="21"/>
        <v>3</v>
      </c>
      <c r="AR12" s="204"/>
      <c r="AS12" s="205"/>
      <c r="AT12" s="206"/>
      <c r="AU12" s="63"/>
      <c r="AW12" t="s">
        <v>40</v>
      </c>
    </row>
    <row r="13" spans="2:53" ht="20.25" customHeight="1" x14ac:dyDescent="0.2">
      <c r="B13" s="238"/>
      <c r="C13" s="22"/>
      <c r="D13" s="9" t="s">
        <v>15</v>
      </c>
      <c r="E13" s="7"/>
      <c r="F13" s="30" t="s">
        <v>54</v>
      </c>
      <c r="G13" s="33">
        <v>109</v>
      </c>
      <c r="H13" s="4">
        <v>109</v>
      </c>
      <c r="I13" s="5">
        <f t="shared" si="11"/>
        <v>1</v>
      </c>
      <c r="J13" s="4">
        <v>109</v>
      </c>
      <c r="K13" s="5">
        <f t="shared" si="12"/>
        <v>1</v>
      </c>
      <c r="L13" s="4">
        <v>109</v>
      </c>
      <c r="M13" s="5">
        <f t="shared" si="13"/>
        <v>1</v>
      </c>
      <c r="N13" s="4">
        <v>109</v>
      </c>
      <c r="O13" s="5">
        <f t="shared" si="14"/>
        <v>1</v>
      </c>
      <c r="P13" s="107">
        <f t="shared" si="22"/>
        <v>0</v>
      </c>
      <c r="Q13" s="4">
        <v>109</v>
      </c>
      <c r="R13" s="5">
        <f t="shared" si="1"/>
        <v>1</v>
      </c>
      <c r="S13" s="107">
        <f t="shared" si="15"/>
        <v>0</v>
      </c>
      <c r="T13" s="4">
        <v>109</v>
      </c>
      <c r="U13" s="5">
        <f t="shared" si="2"/>
        <v>1</v>
      </c>
      <c r="V13" s="107">
        <f t="shared" si="3"/>
        <v>0</v>
      </c>
      <c r="W13" s="4">
        <v>109</v>
      </c>
      <c r="X13" s="5">
        <f t="shared" si="4"/>
        <v>1</v>
      </c>
      <c r="Y13" s="34">
        <f t="shared" si="16"/>
        <v>0</v>
      </c>
      <c r="Z13" s="4">
        <v>109</v>
      </c>
      <c r="AA13" s="5">
        <f>Z13/G13</f>
        <v>1</v>
      </c>
      <c r="AB13" s="130">
        <f t="shared" si="17"/>
        <v>0</v>
      </c>
      <c r="AC13" s="131">
        <v>109</v>
      </c>
      <c r="AD13" s="132">
        <f t="shared" si="6"/>
        <v>1</v>
      </c>
      <c r="AE13" s="130">
        <f t="shared" si="18"/>
        <v>0</v>
      </c>
      <c r="AF13" s="131">
        <v>109</v>
      </c>
      <c r="AG13" s="132">
        <f t="shared" si="7"/>
        <v>1</v>
      </c>
      <c r="AH13" s="130">
        <f t="shared" si="0"/>
        <v>0</v>
      </c>
      <c r="AI13" s="131">
        <v>109</v>
      </c>
      <c r="AJ13" s="132">
        <f t="shared" si="8"/>
        <v>1</v>
      </c>
      <c r="AK13" s="130">
        <f t="shared" si="19"/>
        <v>0</v>
      </c>
      <c r="AL13" s="131">
        <v>109</v>
      </c>
      <c r="AM13" s="132">
        <f t="shared" si="9"/>
        <v>1</v>
      </c>
      <c r="AN13" s="130">
        <f t="shared" si="20"/>
        <v>0</v>
      </c>
      <c r="AO13" s="131">
        <v>109</v>
      </c>
      <c r="AP13" s="224">
        <f t="shared" si="10"/>
        <v>1</v>
      </c>
      <c r="AQ13" s="163">
        <f t="shared" si="21"/>
        <v>0</v>
      </c>
      <c r="AR13" s="207">
        <v>29588</v>
      </c>
      <c r="AS13" s="208">
        <v>29588</v>
      </c>
      <c r="AT13" s="209">
        <f>AS13/AR13</f>
        <v>1</v>
      </c>
      <c r="AU13" s="63"/>
    </row>
    <row r="14" spans="2:53" ht="20.25" customHeight="1" x14ac:dyDescent="0.2">
      <c r="B14" s="239"/>
      <c r="C14" s="22"/>
      <c r="D14" s="6" t="s">
        <v>16</v>
      </c>
      <c r="E14" s="38"/>
      <c r="F14" s="39" t="s">
        <v>54</v>
      </c>
      <c r="G14" s="40">
        <v>182</v>
      </c>
      <c r="H14" s="41">
        <v>177</v>
      </c>
      <c r="I14" s="37">
        <f>H14/G14</f>
        <v>0.97252747252747251</v>
      </c>
      <c r="J14" s="41">
        <v>181</v>
      </c>
      <c r="K14" s="37">
        <f t="shared" si="12"/>
        <v>0.99450549450549453</v>
      </c>
      <c r="L14" s="41">
        <v>181</v>
      </c>
      <c r="M14" s="5">
        <f t="shared" si="13"/>
        <v>0.99450549450549453</v>
      </c>
      <c r="N14" s="41">
        <v>182</v>
      </c>
      <c r="O14" s="42">
        <f t="shared" si="14"/>
        <v>1</v>
      </c>
      <c r="P14" s="107">
        <f t="shared" si="22"/>
        <v>0</v>
      </c>
      <c r="Q14" s="41">
        <v>182</v>
      </c>
      <c r="R14" s="42">
        <f t="shared" si="1"/>
        <v>1</v>
      </c>
      <c r="S14" s="107">
        <f t="shared" si="15"/>
        <v>0</v>
      </c>
      <c r="T14" s="41">
        <v>182</v>
      </c>
      <c r="U14" s="42">
        <f t="shared" si="2"/>
        <v>1</v>
      </c>
      <c r="V14" s="107">
        <f t="shared" si="3"/>
        <v>0</v>
      </c>
      <c r="W14" s="41">
        <v>182</v>
      </c>
      <c r="X14" s="42">
        <f t="shared" si="4"/>
        <v>1</v>
      </c>
      <c r="Y14" s="43">
        <f t="shared" si="16"/>
        <v>0</v>
      </c>
      <c r="Z14" s="41">
        <v>182</v>
      </c>
      <c r="AA14" s="42">
        <f>Z14/G14</f>
        <v>1</v>
      </c>
      <c r="AB14" s="137">
        <f t="shared" si="17"/>
        <v>0</v>
      </c>
      <c r="AC14" s="138">
        <v>182</v>
      </c>
      <c r="AD14" s="139">
        <f t="shared" si="6"/>
        <v>1</v>
      </c>
      <c r="AE14" s="137">
        <f t="shared" si="18"/>
        <v>0</v>
      </c>
      <c r="AF14" s="138">
        <v>182</v>
      </c>
      <c r="AG14" s="139">
        <f t="shared" si="7"/>
        <v>1</v>
      </c>
      <c r="AH14" s="137">
        <f t="shared" si="0"/>
        <v>0</v>
      </c>
      <c r="AI14" s="138">
        <v>182</v>
      </c>
      <c r="AJ14" s="139">
        <f t="shared" si="8"/>
        <v>1</v>
      </c>
      <c r="AK14" s="137">
        <f t="shared" si="19"/>
        <v>0</v>
      </c>
      <c r="AL14" s="138">
        <v>182</v>
      </c>
      <c r="AM14" s="139">
        <f t="shared" si="9"/>
        <v>1</v>
      </c>
      <c r="AN14" s="137">
        <f t="shared" si="20"/>
        <v>0</v>
      </c>
      <c r="AO14" s="138">
        <v>182</v>
      </c>
      <c r="AP14" s="235">
        <f t="shared" si="10"/>
        <v>1</v>
      </c>
      <c r="AQ14" s="163">
        <f t="shared" si="21"/>
        <v>0</v>
      </c>
      <c r="AR14" s="198">
        <v>19715</v>
      </c>
      <c r="AS14" s="199">
        <v>19714</v>
      </c>
      <c r="AT14" s="210">
        <f>AS14/AR14</f>
        <v>0.99994927720010141</v>
      </c>
      <c r="AU14" s="63"/>
      <c r="AW14" t="s">
        <v>2</v>
      </c>
    </row>
    <row r="15" spans="2:53" ht="33" customHeight="1" x14ac:dyDescent="0.2">
      <c r="B15" s="245" t="s">
        <v>29</v>
      </c>
      <c r="C15" s="246"/>
      <c r="D15" s="246"/>
      <c r="E15" s="246"/>
      <c r="F15" s="247"/>
      <c r="G15" s="123" t="s">
        <v>52</v>
      </c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122"/>
      <c r="AO15" s="122"/>
      <c r="AP15" s="122"/>
      <c r="AQ15" s="122"/>
      <c r="AR15" s="78"/>
      <c r="AS15" s="78"/>
      <c r="AT15" s="79"/>
      <c r="AU15" s="63"/>
      <c r="AW15" s="46"/>
      <c r="AX15" s="47" t="s">
        <v>31</v>
      </c>
      <c r="AY15" s="47" t="s">
        <v>32</v>
      </c>
      <c r="AZ15" s="47" t="s">
        <v>33</v>
      </c>
      <c r="BA15" s="48" t="s">
        <v>0</v>
      </c>
    </row>
    <row r="16" spans="2:53" ht="20.25" customHeight="1" x14ac:dyDescent="0.2">
      <c r="B16" s="237"/>
      <c r="C16" s="240" t="s">
        <v>9</v>
      </c>
      <c r="D16" s="241"/>
      <c r="E16" s="241"/>
      <c r="F16" s="80" t="s">
        <v>10</v>
      </c>
      <c r="G16" s="159">
        <v>486</v>
      </c>
      <c r="H16" s="160">
        <v>389</v>
      </c>
      <c r="I16" s="161">
        <f>H16/G16</f>
        <v>0.80041152263374482</v>
      </c>
      <c r="J16" s="160">
        <v>427</v>
      </c>
      <c r="K16" s="161">
        <f>J16/G16</f>
        <v>0.87860082304526754</v>
      </c>
      <c r="L16" s="160">
        <v>432</v>
      </c>
      <c r="M16" s="161">
        <f>L16/G16</f>
        <v>0.88888888888888884</v>
      </c>
      <c r="N16" s="160">
        <v>448</v>
      </c>
      <c r="O16" s="161">
        <f>N16/G16</f>
        <v>0.92181069958847739</v>
      </c>
      <c r="P16" s="162">
        <f>Q16-N16</f>
        <v>13</v>
      </c>
      <c r="Q16" s="160">
        <v>461</v>
      </c>
      <c r="R16" s="161">
        <f>Q16/G16</f>
        <v>0.94855967078189296</v>
      </c>
      <c r="S16" s="162">
        <f>T16-Q16</f>
        <v>7</v>
      </c>
      <c r="T16" s="160">
        <v>468</v>
      </c>
      <c r="U16" s="161">
        <f>T16/G16</f>
        <v>0.96296296296296291</v>
      </c>
      <c r="V16" s="162">
        <f>W16-T16</f>
        <v>-1</v>
      </c>
      <c r="W16" s="160">
        <v>467</v>
      </c>
      <c r="X16" s="161">
        <f>W16/G16</f>
        <v>0.96090534979423869</v>
      </c>
      <c r="Y16" s="163">
        <f>Z16-W16</f>
        <v>3</v>
      </c>
      <c r="Z16" s="160">
        <v>470</v>
      </c>
      <c r="AA16" s="161">
        <f>Z16/G16</f>
        <v>0.96707818930041156</v>
      </c>
      <c r="AB16" s="164">
        <f>AC16-Z16</f>
        <v>2</v>
      </c>
      <c r="AC16" s="165">
        <v>472</v>
      </c>
      <c r="AD16" s="166">
        <f>AC16/$G16</f>
        <v>0.9711934156378601</v>
      </c>
      <c r="AE16" s="164">
        <f>AF16-AC16</f>
        <v>1</v>
      </c>
      <c r="AF16" s="165">
        <v>473</v>
      </c>
      <c r="AG16" s="166">
        <f>AF16/$G16</f>
        <v>0.97325102880658432</v>
      </c>
      <c r="AH16" s="164">
        <f t="shared" ref="AH16:AH22" si="23">AI16-AF16</f>
        <v>4</v>
      </c>
      <c r="AI16" s="165">
        <v>477</v>
      </c>
      <c r="AJ16" s="166">
        <f>AI16/$G16</f>
        <v>0.98148148148148151</v>
      </c>
      <c r="AK16" s="164">
        <f t="shared" ref="AK16:AK22" si="24">AL16-AI16</f>
        <v>1</v>
      </c>
      <c r="AL16" s="165">
        <v>478</v>
      </c>
      <c r="AM16" s="166">
        <f>AL16/$G16</f>
        <v>0.98353909465020573</v>
      </c>
      <c r="AN16" s="164">
        <f t="shared" ref="AN16:AN22" si="25">AO16-AL16</f>
        <v>1</v>
      </c>
      <c r="AO16" s="165">
        <v>479</v>
      </c>
      <c r="AP16" s="223">
        <f>AO16/$G16</f>
        <v>0.98559670781893005</v>
      </c>
      <c r="AQ16" s="163">
        <f>$G16-AO16</f>
        <v>7</v>
      </c>
      <c r="AR16" s="242"/>
      <c r="AS16" s="243"/>
      <c r="AT16" s="244"/>
      <c r="AU16" s="63"/>
      <c r="AW16" s="49" t="s">
        <v>34</v>
      </c>
      <c r="AX16" s="44">
        <v>275</v>
      </c>
      <c r="AY16" s="44">
        <v>2</v>
      </c>
      <c r="AZ16" s="51">
        <v>10</v>
      </c>
      <c r="BA16" s="45">
        <f>SUM(AX16:AZ16)</f>
        <v>287</v>
      </c>
    </row>
    <row r="17" spans="2:56" ht="20.25" customHeight="1" x14ac:dyDescent="0.2">
      <c r="B17" s="238"/>
      <c r="C17" s="22"/>
      <c r="D17" s="6" t="s">
        <v>11</v>
      </c>
      <c r="E17" s="7"/>
      <c r="F17" s="30" t="s">
        <v>54</v>
      </c>
      <c r="G17" s="33">
        <f>SUM(G18:G20)</f>
        <v>397</v>
      </c>
      <c r="H17" s="4">
        <v>304</v>
      </c>
      <c r="I17" s="5">
        <f>H17/G17</f>
        <v>0.76574307304785894</v>
      </c>
      <c r="J17" s="4">
        <f>SUM(J18:J20)</f>
        <v>332</v>
      </c>
      <c r="K17" s="5">
        <f t="shared" ref="K17:K22" si="26">J17/G17</f>
        <v>0.83627204030226698</v>
      </c>
      <c r="L17" s="4">
        <f>SUM(L18:L20)</f>
        <v>337</v>
      </c>
      <c r="M17" s="5">
        <f>L17/G17</f>
        <v>0.8488664987405542</v>
      </c>
      <c r="N17" s="4">
        <v>355</v>
      </c>
      <c r="O17" s="5">
        <f t="shared" ref="O17:O22" si="27">N17/G17</f>
        <v>0.89420654911838793</v>
      </c>
      <c r="P17" s="107">
        <f>Q17-N17</f>
        <v>15</v>
      </c>
      <c r="Q17" s="4">
        <f>SUM(Q18:Q20)</f>
        <v>370</v>
      </c>
      <c r="R17" s="5">
        <f t="shared" ref="R17:R22" si="28">Q17/G17</f>
        <v>0.93198992443324935</v>
      </c>
      <c r="S17" s="107">
        <f>T17-Q17</f>
        <v>8</v>
      </c>
      <c r="T17" s="4">
        <f>SUM(T18:T20)</f>
        <v>378</v>
      </c>
      <c r="U17" s="5">
        <f t="shared" ref="U17:U22" si="29">T17/G17</f>
        <v>0.95214105793450876</v>
      </c>
      <c r="V17" s="107">
        <f t="shared" ref="V17:V22" si="30">W17-T17</f>
        <v>0</v>
      </c>
      <c r="W17" s="4">
        <f>SUM(W18:W20)</f>
        <v>378</v>
      </c>
      <c r="X17" s="5">
        <f t="shared" ref="X17:X22" si="31">W17/G17</f>
        <v>0.95214105793450876</v>
      </c>
      <c r="Y17" s="34">
        <f>Z17-W17</f>
        <v>3</v>
      </c>
      <c r="Z17" s="4">
        <f>SUM(Z18:Z20)</f>
        <v>381</v>
      </c>
      <c r="AA17" s="5">
        <f t="shared" ref="AA17:AA18" si="32">Z17/G17</f>
        <v>0.95969773299748107</v>
      </c>
      <c r="AB17" s="130">
        <f>AC17-Z17</f>
        <v>2</v>
      </c>
      <c r="AC17" s="131">
        <f>SUM(AC18:AC20)</f>
        <v>383</v>
      </c>
      <c r="AD17" s="132">
        <f t="shared" ref="AD17:AD22" si="33">AC17/$G17</f>
        <v>0.96473551637279598</v>
      </c>
      <c r="AE17" s="130">
        <f>AF17-AC17</f>
        <v>1</v>
      </c>
      <c r="AF17" s="131">
        <f>SUM(AF18:AF20)</f>
        <v>384</v>
      </c>
      <c r="AG17" s="132">
        <f t="shared" ref="AG17:AG22" si="34">AF17/$G17</f>
        <v>0.96725440806045337</v>
      </c>
      <c r="AH17" s="130">
        <f t="shared" si="23"/>
        <v>4</v>
      </c>
      <c r="AI17" s="131">
        <f>SUM(AI18:AI20)</f>
        <v>388</v>
      </c>
      <c r="AJ17" s="132">
        <f t="shared" ref="AJ17:AJ22" si="35">AI17/$G17</f>
        <v>0.97732997481108308</v>
      </c>
      <c r="AK17" s="130">
        <f t="shared" si="24"/>
        <v>1</v>
      </c>
      <c r="AL17" s="131">
        <f>SUM(AL18:AL20)</f>
        <v>389</v>
      </c>
      <c r="AM17" s="132">
        <f t="shared" ref="AM17:AM22" si="36">AL17/$G17</f>
        <v>0.97984886649874059</v>
      </c>
      <c r="AN17" s="130">
        <f t="shared" si="25"/>
        <v>1</v>
      </c>
      <c r="AO17" s="131">
        <f>SUM(AO18:AO20)</f>
        <v>390</v>
      </c>
      <c r="AP17" s="224">
        <f t="shared" ref="AP17:AP22" si="37">AO17/$G17</f>
        <v>0.98236775818639799</v>
      </c>
      <c r="AQ17" s="163">
        <f t="shared" ref="AQ17:AQ22" si="38">$G17-AO17</f>
        <v>7</v>
      </c>
      <c r="AR17" s="242"/>
      <c r="AS17" s="243"/>
      <c r="AT17" s="244"/>
      <c r="AU17" s="63"/>
      <c r="AW17" s="1"/>
      <c r="AX17" s="1" t="s">
        <v>35</v>
      </c>
      <c r="AY17" s="1"/>
      <c r="AZ17" s="1"/>
      <c r="BA17" s="1"/>
    </row>
    <row r="18" spans="2:56" ht="20.25" customHeight="1" x14ac:dyDescent="0.2">
      <c r="B18" s="238"/>
      <c r="C18" s="22"/>
      <c r="D18" s="8"/>
      <c r="E18" s="9" t="s">
        <v>12</v>
      </c>
      <c r="F18" s="30" t="s">
        <v>54</v>
      </c>
      <c r="G18" s="33">
        <v>31</v>
      </c>
      <c r="H18" s="4">
        <v>19</v>
      </c>
      <c r="I18" s="5">
        <f t="shared" ref="I18:I21" si="39">H18/G18</f>
        <v>0.61290322580645162</v>
      </c>
      <c r="J18" s="4">
        <v>19</v>
      </c>
      <c r="K18" s="5">
        <f t="shared" si="26"/>
        <v>0.61290322580645162</v>
      </c>
      <c r="L18" s="4">
        <v>19</v>
      </c>
      <c r="M18" s="5">
        <f t="shared" ref="M18:M22" si="40">L18/G18</f>
        <v>0.61290322580645162</v>
      </c>
      <c r="N18" s="4">
        <v>19</v>
      </c>
      <c r="O18" s="5">
        <f t="shared" si="27"/>
        <v>0.61290322580645162</v>
      </c>
      <c r="P18" s="107">
        <f>Q18-N18</f>
        <v>1</v>
      </c>
      <c r="Q18" s="81">
        <v>20</v>
      </c>
      <c r="R18" s="5">
        <f t="shared" si="28"/>
        <v>0.64516129032258063</v>
      </c>
      <c r="S18" s="107">
        <f t="shared" ref="S18:S22" si="41">T18-Q18</f>
        <v>5</v>
      </c>
      <c r="T18" s="81">
        <v>25</v>
      </c>
      <c r="U18" s="5">
        <f t="shared" si="29"/>
        <v>0.80645161290322576</v>
      </c>
      <c r="V18" s="107">
        <f>W18-T18</f>
        <v>0</v>
      </c>
      <c r="W18" s="81">
        <v>25</v>
      </c>
      <c r="X18" s="5">
        <f t="shared" si="31"/>
        <v>0.80645161290322576</v>
      </c>
      <c r="Y18" s="34">
        <f t="shared" ref="Y18:Y22" si="42">Z18-W18</f>
        <v>0</v>
      </c>
      <c r="Z18" s="81">
        <v>25</v>
      </c>
      <c r="AA18" s="5">
        <f t="shared" si="32"/>
        <v>0.80645161290322576</v>
      </c>
      <c r="AB18" s="130">
        <f t="shared" ref="AB18:AB22" si="43">AC18-Z18</f>
        <v>1</v>
      </c>
      <c r="AC18" s="133">
        <v>26</v>
      </c>
      <c r="AD18" s="132">
        <f t="shared" si="33"/>
        <v>0.83870967741935487</v>
      </c>
      <c r="AE18" s="130">
        <f t="shared" ref="AE18:AE22" si="44">AF18-AC18</f>
        <v>0</v>
      </c>
      <c r="AF18" s="133">
        <v>26</v>
      </c>
      <c r="AG18" s="132">
        <f t="shared" si="34"/>
        <v>0.83870967741935487</v>
      </c>
      <c r="AH18" s="130">
        <f t="shared" si="23"/>
        <v>2</v>
      </c>
      <c r="AI18" s="133">
        <v>28</v>
      </c>
      <c r="AJ18" s="132">
        <f t="shared" si="35"/>
        <v>0.90322580645161288</v>
      </c>
      <c r="AK18" s="130">
        <f t="shared" si="24"/>
        <v>0</v>
      </c>
      <c r="AL18" s="133">
        <v>28</v>
      </c>
      <c r="AM18" s="132">
        <f t="shared" si="36"/>
        <v>0.90322580645161288</v>
      </c>
      <c r="AN18" s="130">
        <f t="shared" si="25"/>
        <v>0</v>
      </c>
      <c r="AO18" s="133">
        <v>28</v>
      </c>
      <c r="AP18" s="224">
        <f t="shared" si="37"/>
        <v>0.90322580645161288</v>
      </c>
      <c r="AQ18" s="163">
        <f t="shared" si="38"/>
        <v>3</v>
      </c>
      <c r="AR18" s="242"/>
      <c r="AS18" s="243"/>
      <c r="AT18" s="244"/>
      <c r="AU18" s="63"/>
      <c r="AW18" t="s">
        <v>41</v>
      </c>
    </row>
    <row r="19" spans="2:56" ht="20.25" customHeight="1" x14ac:dyDescent="0.2">
      <c r="B19" s="238"/>
      <c r="C19" s="22"/>
      <c r="D19" s="8"/>
      <c r="E19" s="15" t="s">
        <v>13</v>
      </c>
      <c r="F19" s="31" t="s">
        <v>54</v>
      </c>
      <c r="G19" s="35">
        <v>139</v>
      </c>
      <c r="H19" s="16">
        <v>106</v>
      </c>
      <c r="I19" s="17">
        <f t="shared" si="39"/>
        <v>0.76258992805755399</v>
      </c>
      <c r="J19" s="16">
        <v>116</v>
      </c>
      <c r="K19" s="17">
        <f t="shared" si="26"/>
        <v>0.83453237410071945</v>
      </c>
      <c r="L19" s="16">
        <v>120</v>
      </c>
      <c r="M19" s="17">
        <f t="shared" si="40"/>
        <v>0.86330935251798557</v>
      </c>
      <c r="N19" s="16">
        <v>131</v>
      </c>
      <c r="O19" s="17">
        <f t="shared" si="27"/>
        <v>0.94244604316546765</v>
      </c>
      <c r="P19" s="108">
        <f t="shared" ref="P19:P22" si="45">Q19-N19</f>
        <v>5</v>
      </c>
      <c r="Q19" s="82">
        <v>136</v>
      </c>
      <c r="R19" s="17">
        <f t="shared" si="28"/>
        <v>0.97841726618705038</v>
      </c>
      <c r="S19" s="108">
        <f t="shared" si="41"/>
        <v>0</v>
      </c>
      <c r="T19" s="82">
        <v>136</v>
      </c>
      <c r="U19" s="17">
        <f t="shared" si="29"/>
        <v>0.97841726618705038</v>
      </c>
      <c r="V19" s="108">
        <f t="shared" si="30"/>
        <v>0</v>
      </c>
      <c r="W19" s="82">
        <v>136</v>
      </c>
      <c r="X19" s="17">
        <f t="shared" si="31"/>
        <v>0.97841726618705038</v>
      </c>
      <c r="Y19" s="36">
        <f t="shared" si="42"/>
        <v>0</v>
      </c>
      <c r="Z19" s="82">
        <v>136</v>
      </c>
      <c r="AA19" s="17">
        <f>Z19/G19</f>
        <v>0.97841726618705038</v>
      </c>
      <c r="AB19" s="134">
        <f t="shared" si="43"/>
        <v>1</v>
      </c>
      <c r="AC19" s="140">
        <v>137</v>
      </c>
      <c r="AD19" s="136">
        <f t="shared" si="33"/>
        <v>0.98561151079136688</v>
      </c>
      <c r="AE19" s="134">
        <f t="shared" si="44"/>
        <v>0</v>
      </c>
      <c r="AF19" s="140">
        <v>137</v>
      </c>
      <c r="AG19" s="136">
        <f t="shared" si="34"/>
        <v>0.98561151079136688</v>
      </c>
      <c r="AH19" s="134">
        <f t="shared" si="23"/>
        <v>2</v>
      </c>
      <c r="AI19" s="140">
        <v>139</v>
      </c>
      <c r="AJ19" s="136">
        <f t="shared" si="35"/>
        <v>1</v>
      </c>
      <c r="AK19" s="134">
        <f t="shared" si="24"/>
        <v>0</v>
      </c>
      <c r="AL19" s="140">
        <v>139</v>
      </c>
      <c r="AM19" s="136">
        <f t="shared" si="36"/>
        <v>1</v>
      </c>
      <c r="AN19" s="134">
        <f t="shared" si="25"/>
        <v>0</v>
      </c>
      <c r="AO19" s="140">
        <v>139</v>
      </c>
      <c r="AP19" s="225">
        <f t="shared" si="37"/>
        <v>1</v>
      </c>
      <c r="AQ19" s="193">
        <f t="shared" si="38"/>
        <v>0</v>
      </c>
      <c r="AR19" s="242"/>
      <c r="AS19" s="243"/>
      <c r="AT19" s="244"/>
      <c r="AU19" s="63"/>
      <c r="AW19" t="s">
        <v>42</v>
      </c>
    </row>
    <row r="20" spans="2:56" ht="20.25" customHeight="1" x14ac:dyDescent="0.2">
      <c r="B20" s="238"/>
      <c r="C20" s="22"/>
      <c r="D20" s="10"/>
      <c r="E20" s="9" t="s">
        <v>14</v>
      </c>
      <c r="F20" s="30" t="s">
        <v>54</v>
      </c>
      <c r="G20" s="33">
        <v>227</v>
      </c>
      <c r="H20" s="4">
        <v>179</v>
      </c>
      <c r="I20" s="5">
        <f t="shared" si="39"/>
        <v>0.78854625550660795</v>
      </c>
      <c r="J20" s="4">
        <v>197</v>
      </c>
      <c r="K20" s="5">
        <f t="shared" si="26"/>
        <v>0.86784140969162993</v>
      </c>
      <c r="L20" s="4">
        <v>198</v>
      </c>
      <c r="M20" s="5">
        <f t="shared" si="40"/>
        <v>0.8722466960352423</v>
      </c>
      <c r="N20" s="4">
        <v>205</v>
      </c>
      <c r="O20" s="5">
        <f t="shared" si="27"/>
        <v>0.90308370044052866</v>
      </c>
      <c r="P20" s="107">
        <f t="shared" si="45"/>
        <v>9</v>
      </c>
      <c r="Q20" s="81">
        <v>214</v>
      </c>
      <c r="R20" s="5">
        <f t="shared" si="28"/>
        <v>0.94273127753303965</v>
      </c>
      <c r="S20" s="107">
        <f t="shared" si="41"/>
        <v>3</v>
      </c>
      <c r="T20" s="81">
        <v>217</v>
      </c>
      <c r="U20" s="5">
        <f t="shared" si="29"/>
        <v>0.95594713656387664</v>
      </c>
      <c r="V20" s="107">
        <f t="shared" si="30"/>
        <v>0</v>
      </c>
      <c r="W20" s="81">
        <v>217</v>
      </c>
      <c r="X20" s="5">
        <f t="shared" si="31"/>
        <v>0.95594713656387664</v>
      </c>
      <c r="Y20" s="34">
        <f t="shared" si="42"/>
        <v>3</v>
      </c>
      <c r="Z20" s="81">
        <v>220</v>
      </c>
      <c r="AA20" s="5">
        <f>Z20/G20</f>
        <v>0.96916299559471364</v>
      </c>
      <c r="AB20" s="130">
        <f t="shared" si="43"/>
        <v>0</v>
      </c>
      <c r="AC20" s="133">
        <v>220</v>
      </c>
      <c r="AD20" s="132">
        <f t="shared" si="33"/>
        <v>0.96916299559471364</v>
      </c>
      <c r="AE20" s="130">
        <f t="shared" si="44"/>
        <v>1</v>
      </c>
      <c r="AF20" s="133">
        <v>221</v>
      </c>
      <c r="AG20" s="132">
        <f t="shared" si="34"/>
        <v>0.97356828193832601</v>
      </c>
      <c r="AH20" s="130">
        <f t="shared" si="23"/>
        <v>0</v>
      </c>
      <c r="AI20" s="133">
        <v>221</v>
      </c>
      <c r="AJ20" s="132">
        <f t="shared" si="35"/>
        <v>0.97356828193832601</v>
      </c>
      <c r="AK20" s="130">
        <f t="shared" si="24"/>
        <v>1</v>
      </c>
      <c r="AL20" s="133">
        <v>222</v>
      </c>
      <c r="AM20" s="132">
        <f t="shared" si="36"/>
        <v>0.97797356828193838</v>
      </c>
      <c r="AN20" s="130">
        <f>AO20-AL20</f>
        <v>1</v>
      </c>
      <c r="AO20" s="133">
        <v>223</v>
      </c>
      <c r="AP20" s="224">
        <f t="shared" si="37"/>
        <v>0.98237885462555063</v>
      </c>
      <c r="AQ20" s="163">
        <f t="shared" si="38"/>
        <v>4</v>
      </c>
      <c r="AR20" s="242"/>
      <c r="AS20" s="243"/>
      <c r="AT20" s="244"/>
      <c r="AU20" s="63"/>
      <c r="AW20" t="s">
        <v>43</v>
      </c>
    </row>
    <row r="21" spans="2:56" ht="20.25" customHeight="1" x14ac:dyDescent="0.2">
      <c r="B21" s="238"/>
      <c r="C21" s="22"/>
      <c r="D21" s="9" t="s">
        <v>15</v>
      </c>
      <c r="E21" s="7"/>
      <c r="F21" s="30" t="s">
        <v>54</v>
      </c>
      <c r="G21" s="33">
        <v>167</v>
      </c>
      <c r="H21" s="4">
        <v>167</v>
      </c>
      <c r="I21" s="5">
        <f t="shared" si="39"/>
        <v>1</v>
      </c>
      <c r="J21" s="4">
        <v>167</v>
      </c>
      <c r="K21" s="5">
        <f t="shared" si="26"/>
        <v>1</v>
      </c>
      <c r="L21" s="4">
        <v>167</v>
      </c>
      <c r="M21" s="5">
        <f t="shared" si="40"/>
        <v>1</v>
      </c>
      <c r="N21" s="4">
        <v>167</v>
      </c>
      <c r="O21" s="5">
        <f t="shared" si="27"/>
        <v>1</v>
      </c>
      <c r="P21" s="107">
        <f t="shared" si="45"/>
        <v>0</v>
      </c>
      <c r="Q21" s="4">
        <v>167</v>
      </c>
      <c r="R21" s="5">
        <f t="shared" si="28"/>
        <v>1</v>
      </c>
      <c r="S21" s="107">
        <f t="shared" si="41"/>
        <v>0</v>
      </c>
      <c r="T21" s="4">
        <v>167</v>
      </c>
      <c r="U21" s="5">
        <f t="shared" si="29"/>
        <v>1</v>
      </c>
      <c r="V21" s="107">
        <f t="shared" si="30"/>
        <v>0</v>
      </c>
      <c r="W21" s="4">
        <v>167</v>
      </c>
      <c r="X21" s="5">
        <f t="shared" si="31"/>
        <v>1</v>
      </c>
      <c r="Y21" s="34">
        <f t="shared" si="42"/>
        <v>0</v>
      </c>
      <c r="Z21" s="4">
        <v>167</v>
      </c>
      <c r="AA21" s="5">
        <f>Z21/G21</f>
        <v>1</v>
      </c>
      <c r="AB21" s="130">
        <f t="shared" si="43"/>
        <v>0</v>
      </c>
      <c r="AC21" s="131">
        <v>167</v>
      </c>
      <c r="AD21" s="132">
        <f t="shared" si="33"/>
        <v>1</v>
      </c>
      <c r="AE21" s="130">
        <f t="shared" si="44"/>
        <v>0</v>
      </c>
      <c r="AF21" s="131">
        <v>167</v>
      </c>
      <c r="AG21" s="132">
        <f t="shared" si="34"/>
        <v>1</v>
      </c>
      <c r="AH21" s="130">
        <f t="shared" si="23"/>
        <v>0</v>
      </c>
      <c r="AI21" s="131">
        <v>167</v>
      </c>
      <c r="AJ21" s="132">
        <f t="shared" si="35"/>
        <v>1</v>
      </c>
      <c r="AK21" s="130">
        <f t="shared" si="24"/>
        <v>0</v>
      </c>
      <c r="AL21" s="131">
        <v>167</v>
      </c>
      <c r="AM21" s="132">
        <f t="shared" si="36"/>
        <v>1</v>
      </c>
      <c r="AN21" s="130">
        <f t="shared" si="25"/>
        <v>0</v>
      </c>
      <c r="AO21" s="131">
        <v>167</v>
      </c>
      <c r="AP21" s="224">
        <f t="shared" si="37"/>
        <v>1</v>
      </c>
      <c r="AQ21" s="163">
        <f t="shared" si="38"/>
        <v>0</v>
      </c>
      <c r="AR21" s="242"/>
      <c r="AS21" s="243"/>
      <c r="AT21" s="244"/>
      <c r="AU21" s="63"/>
    </row>
    <row r="22" spans="2:56" ht="20.25" customHeight="1" x14ac:dyDescent="0.2">
      <c r="B22" s="239"/>
      <c r="C22" s="22"/>
      <c r="D22" s="6" t="s">
        <v>16</v>
      </c>
      <c r="E22" s="38"/>
      <c r="F22" s="39" t="s">
        <v>54</v>
      </c>
      <c r="G22" s="40">
        <v>128</v>
      </c>
      <c r="H22" s="41">
        <v>115</v>
      </c>
      <c r="I22" s="37">
        <f>H22/G22</f>
        <v>0.8984375</v>
      </c>
      <c r="J22" s="41">
        <v>128</v>
      </c>
      <c r="K22" s="37">
        <f t="shared" si="26"/>
        <v>1</v>
      </c>
      <c r="L22" s="41">
        <v>128</v>
      </c>
      <c r="M22" s="5">
        <f t="shared" si="40"/>
        <v>1</v>
      </c>
      <c r="N22" s="41">
        <v>128</v>
      </c>
      <c r="O22" s="42">
        <f t="shared" si="27"/>
        <v>1</v>
      </c>
      <c r="P22" s="107">
        <f t="shared" si="45"/>
        <v>0</v>
      </c>
      <c r="Q22" s="41">
        <v>128</v>
      </c>
      <c r="R22" s="42">
        <f t="shared" si="28"/>
        <v>1</v>
      </c>
      <c r="S22" s="107">
        <f t="shared" si="41"/>
        <v>0</v>
      </c>
      <c r="T22" s="41">
        <v>128</v>
      </c>
      <c r="U22" s="42">
        <f t="shared" si="29"/>
        <v>1</v>
      </c>
      <c r="V22" s="107">
        <f t="shared" si="30"/>
        <v>0</v>
      </c>
      <c r="W22" s="41">
        <v>128</v>
      </c>
      <c r="X22" s="42">
        <f t="shared" si="31"/>
        <v>1</v>
      </c>
      <c r="Y22" s="43">
        <f t="shared" si="42"/>
        <v>0</v>
      </c>
      <c r="Z22" s="41">
        <v>128</v>
      </c>
      <c r="AA22" s="42">
        <f>Z22/G22</f>
        <v>1</v>
      </c>
      <c r="AB22" s="137">
        <f t="shared" si="43"/>
        <v>0</v>
      </c>
      <c r="AC22" s="138">
        <v>128</v>
      </c>
      <c r="AD22" s="139">
        <f t="shared" si="33"/>
        <v>1</v>
      </c>
      <c r="AE22" s="137">
        <f t="shared" si="44"/>
        <v>0</v>
      </c>
      <c r="AF22" s="138">
        <v>128</v>
      </c>
      <c r="AG22" s="139">
        <f t="shared" si="34"/>
        <v>1</v>
      </c>
      <c r="AH22" s="137">
        <f t="shared" si="23"/>
        <v>0</v>
      </c>
      <c r="AI22" s="138">
        <v>128</v>
      </c>
      <c r="AJ22" s="139">
        <f t="shared" si="35"/>
        <v>1</v>
      </c>
      <c r="AK22" s="137">
        <f t="shared" si="24"/>
        <v>0</v>
      </c>
      <c r="AL22" s="138">
        <v>128</v>
      </c>
      <c r="AM22" s="139">
        <f t="shared" si="36"/>
        <v>1</v>
      </c>
      <c r="AN22" s="137">
        <f t="shared" si="25"/>
        <v>0</v>
      </c>
      <c r="AO22" s="138">
        <v>128</v>
      </c>
      <c r="AP22" s="235">
        <f t="shared" si="37"/>
        <v>1</v>
      </c>
      <c r="AQ22" s="163">
        <f t="shared" si="38"/>
        <v>0</v>
      </c>
      <c r="AR22" s="242"/>
      <c r="AS22" s="243"/>
      <c r="AT22" s="244"/>
      <c r="AU22" s="63"/>
      <c r="AW22" t="s">
        <v>3</v>
      </c>
    </row>
    <row r="23" spans="2:56" ht="33" customHeight="1" x14ac:dyDescent="0.2">
      <c r="B23" s="245" t="s">
        <v>30</v>
      </c>
      <c r="C23" s="246"/>
      <c r="D23" s="246"/>
      <c r="E23" s="246"/>
      <c r="F23" s="247"/>
      <c r="G23" s="123" t="s">
        <v>53</v>
      </c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2"/>
      <c r="AI23" s="122"/>
      <c r="AJ23" s="122"/>
      <c r="AK23" s="122"/>
      <c r="AL23" s="122"/>
      <c r="AM23" s="122"/>
      <c r="AN23" s="122"/>
      <c r="AO23" s="122"/>
      <c r="AP23" s="122"/>
      <c r="AQ23" s="122"/>
      <c r="AR23" s="76"/>
      <c r="AS23" s="76"/>
      <c r="AT23" s="77"/>
      <c r="AU23" s="63"/>
      <c r="AW23" s="46"/>
      <c r="AX23" s="47" t="s">
        <v>31</v>
      </c>
      <c r="AY23" s="47" t="s">
        <v>32</v>
      </c>
      <c r="AZ23" s="47" t="s">
        <v>33</v>
      </c>
      <c r="BA23" s="48" t="s">
        <v>0</v>
      </c>
    </row>
    <row r="24" spans="2:56" ht="20.25" customHeight="1" x14ac:dyDescent="0.2">
      <c r="B24" s="237"/>
      <c r="C24" s="240" t="s">
        <v>9</v>
      </c>
      <c r="D24" s="241"/>
      <c r="E24" s="241"/>
      <c r="F24" s="80" t="s">
        <v>10</v>
      </c>
      <c r="G24" s="159">
        <v>389</v>
      </c>
      <c r="H24" s="167"/>
      <c r="I24" s="168"/>
      <c r="J24" s="169"/>
      <c r="K24" s="170"/>
      <c r="L24" s="160">
        <v>223</v>
      </c>
      <c r="M24" s="161">
        <f>L24/G24</f>
        <v>0.57326478149100257</v>
      </c>
      <c r="N24" s="160">
        <v>289</v>
      </c>
      <c r="O24" s="161">
        <f>N24/G24</f>
        <v>0.74293059125964012</v>
      </c>
      <c r="P24" s="162">
        <f>Q24-N24</f>
        <v>37</v>
      </c>
      <c r="Q24" s="160">
        <v>326</v>
      </c>
      <c r="R24" s="161">
        <f>Q24/G24</f>
        <v>0.83804627249357322</v>
      </c>
      <c r="S24" s="162">
        <f>T24-Q24</f>
        <v>25</v>
      </c>
      <c r="T24" s="160">
        <v>351</v>
      </c>
      <c r="U24" s="161">
        <f>T24/G24</f>
        <v>0.90231362467866327</v>
      </c>
      <c r="V24" s="162">
        <f>W24-T24</f>
        <v>6</v>
      </c>
      <c r="W24" s="160">
        <v>357</v>
      </c>
      <c r="X24" s="161">
        <f>W24/G24</f>
        <v>0.9177377892030848</v>
      </c>
      <c r="Y24" s="163">
        <f>Z24-W24</f>
        <v>3</v>
      </c>
      <c r="Z24" s="160">
        <v>360</v>
      </c>
      <c r="AA24" s="161">
        <f>Z24/G24</f>
        <v>0.92544987146529567</v>
      </c>
      <c r="AB24" s="164">
        <f>AC24-Z24</f>
        <v>5</v>
      </c>
      <c r="AC24" s="165">
        <v>365</v>
      </c>
      <c r="AD24" s="166">
        <f>AC24/$G24</f>
        <v>0.93830334190231357</v>
      </c>
      <c r="AE24" s="164">
        <f>AF24-AC24</f>
        <v>2</v>
      </c>
      <c r="AF24" s="165">
        <v>367</v>
      </c>
      <c r="AG24" s="166">
        <f>AF24/$G24</f>
        <v>0.94344473007712082</v>
      </c>
      <c r="AH24" s="164">
        <f t="shared" ref="AH24:AH30" si="46">AI24-AF24</f>
        <v>2</v>
      </c>
      <c r="AI24" s="165">
        <v>369</v>
      </c>
      <c r="AJ24" s="166">
        <f>AI24/$G24</f>
        <v>0.94858611825192807</v>
      </c>
      <c r="AK24" s="164">
        <f t="shared" ref="AK24:AK30" si="47">AL24-AI24</f>
        <v>2</v>
      </c>
      <c r="AL24" s="165">
        <v>371</v>
      </c>
      <c r="AM24" s="166">
        <f>AL24/$G24</f>
        <v>0.95372750642673521</v>
      </c>
      <c r="AN24" s="164">
        <f t="shared" ref="AN24:AN30" si="48">AO24-AL24</f>
        <v>3</v>
      </c>
      <c r="AO24" s="165">
        <v>374</v>
      </c>
      <c r="AP24" s="223">
        <f>AO24/$G24</f>
        <v>0.96143958868894597</v>
      </c>
      <c r="AQ24" s="163">
        <f>$G24-AO24</f>
        <v>15</v>
      </c>
      <c r="AR24" s="242"/>
      <c r="AS24" s="243"/>
      <c r="AT24" s="244"/>
      <c r="AU24" s="63"/>
      <c r="AW24" s="49" t="s">
        <v>34</v>
      </c>
      <c r="AX24" s="44">
        <v>265</v>
      </c>
      <c r="AY24" s="44">
        <v>2</v>
      </c>
      <c r="AZ24" s="51">
        <v>14</v>
      </c>
      <c r="BA24" s="45">
        <f>SUM(AX24:AZ24)</f>
        <v>281</v>
      </c>
      <c r="BC24" s="18">
        <v>389</v>
      </c>
      <c r="BD24" t="s">
        <v>21</v>
      </c>
    </row>
    <row r="25" spans="2:56" ht="20.25" customHeight="1" x14ac:dyDescent="0.2">
      <c r="B25" s="238"/>
      <c r="C25" s="22"/>
      <c r="D25" s="6" t="s">
        <v>11</v>
      </c>
      <c r="E25" s="7"/>
      <c r="F25" s="30" t="s">
        <v>54</v>
      </c>
      <c r="G25" s="67">
        <f>SUM(G26:G28)</f>
        <v>320</v>
      </c>
      <c r="H25" s="53"/>
      <c r="I25" s="52"/>
      <c r="J25" s="59"/>
      <c r="K25" s="60"/>
      <c r="L25" s="4">
        <f>SUM(L26:L28)</f>
        <v>171</v>
      </c>
      <c r="M25" s="5">
        <f>L25/G25</f>
        <v>0.53437500000000004</v>
      </c>
      <c r="N25" s="4">
        <f>SUM(N26:N28)</f>
        <v>232</v>
      </c>
      <c r="O25" s="5">
        <f>N25/G25</f>
        <v>0.72499999999999998</v>
      </c>
      <c r="P25" s="107">
        <f>Q25-N25</f>
        <v>31</v>
      </c>
      <c r="Q25" s="4">
        <f>SUM(Q26:Q28)</f>
        <v>263</v>
      </c>
      <c r="R25" s="5">
        <f t="shared" ref="R25:R30" si="49">Q25/G25</f>
        <v>0.82187500000000002</v>
      </c>
      <c r="S25" s="107">
        <f>T25-Q25</f>
        <v>20</v>
      </c>
      <c r="T25" s="4">
        <f>SUM(T26:T28)</f>
        <v>283</v>
      </c>
      <c r="U25" s="5">
        <f t="shared" ref="U25:U30" si="50">T25/G25</f>
        <v>0.88437500000000002</v>
      </c>
      <c r="V25" s="107">
        <f t="shared" ref="V25:V30" si="51">W25-T25</f>
        <v>5</v>
      </c>
      <c r="W25" s="4">
        <f>SUM(W26:W28)</f>
        <v>288</v>
      </c>
      <c r="X25" s="5">
        <f t="shared" ref="X25:X30" si="52">W25/G25</f>
        <v>0.9</v>
      </c>
      <c r="Y25" s="34">
        <f>Z25-W25</f>
        <v>3</v>
      </c>
      <c r="Z25" s="4">
        <f>SUM(Z26:Z28)</f>
        <v>291</v>
      </c>
      <c r="AA25" s="5">
        <f t="shared" ref="AA25:AA26" si="53">Z25/G25</f>
        <v>0.90937500000000004</v>
      </c>
      <c r="AB25" s="130">
        <f>AC25-Z25</f>
        <v>5</v>
      </c>
      <c r="AC25" s="131">
        <f>SUM(AC26:AC28)</f>
        <v>296</v>
      </c>
      <c r="AD25" s="132">
        <f t="shared" ref="AD25:AD30" si="54">AC25/$G25</f>
        <v>0.92500000000000004</v>
      </c>
      <c r="AE25" s="130">
        <f>AF25-AC25</f>
        <v>2</v>
      </c>
      <c r="AF25" s="131">
        <f>SUM(AF26:AF28)</f>
        <v>298</v>
      </c>
      <c r="AG25" s="132">
        <f t="shared" ref="AG25:AG30" si="55">AF25/$G25</f>
        <v>0.93125000000000002</v>
      </c>
      <c r="AH25" s="130">
        <f t="shared" si="46"/>
        <v>2</v>
      </c>
      <c r="AI25" s="131">
        <f>SUM(AI26:AI28)</f>
        <v>300</v>
      </c>
      <c r="AJ25" s="132">
        <f t="shared" ref="AJ25:AJ30" si="56">AI25/$G25</f>
        <v>0.9375</v>
      </c>
      <c r="AK25" s="130">
        <f t="shared" si="47"/>
        <v>2</v>
      </c>
      <c r="AL25" s="131">
        <f>SUM(AL26:AL28)</f>
        <v>302</v>
      </c>
      <c r="AM25" s="132">
        <f>AL25/$G25</f>
        <v>0.94374999999999998</v>
      </c>
      <c r="AN25" s="130">
        <f t="shared" si="48"/>
        <v>3</v>
      </c>
      <c r="AO25" s="131">
        <f>SUM(AO26:AO28)</f>
        <v>305</v>
      </c>
      <c r="AP25" s="224">
        <f>AO25/$G25</f>
        <v>0.953125</v>
      </c>
      <c r="AQ25" s="163">
        <f t="shared" ref="AQ25:AQ30" si="57">$G25-AO25</f>
        <v>15</v>
      </c>
      <c r="AR25" s="242"/>
      <c r="AS25" s="243"/>
      <c r="AT25" s="244"/>
      <c r="AU25" s="63"/>
      <c r="AW25" s="1"/>
      <c r="AX25" s="1" t="s">
        <v>35</v>
      </c>
      <c r="AY25" s="1"/>
      <c r="AZ25" s="1"/>
      <c r="BA25" s="1"/>
      <c r="BC25" s="19">
        <f>SUM(BC26:BC28)</f>
        <v>339</v>
      </c>
    </row>
    <row r="26" spans="2:56" ht="20.25" customHeight="1" x14ac:dyDescent="0.2">
      <c r="B26" s="238"/>
      <c r="C26" s="22"/>
      <c r="D26" s="8"/>
      <c r="E26" s="9" t="s">
        <v>12</v>
      </c>
      <c r="F26" s="30" t="s">
        <v>54</v>
      </c>
      <c r="G26" s="67">
        <v>13</v>
      </c>
      <c r="H26" s="53"/>
      <c r="I26" s="52"/>
      <c r="J26" s="4">
        <v>6</v>
      </c>
      <c r="K26" s="5">
        <f t="shared" ref="K26" si="58">J26/G26</f>
        <v>0.46153846153846156</v>
      </c>
      <c r="L26" s="4">
        <v>10</v>
      </c>
      <c r="M26" s="5">
        <f t="shared" ref="M26:M30" si="59">L26/G26</f>
        <v>0.76923076923076927</v>
      </c>
      <c r="N26" s="4">
        <v>12</v>
      </c>
      <c r="O26" s="5">
        <f t="shared" ref="O26:O27" si="60">N26/G26</f>
        <v>0.92307692307692313</v>
      </c>
      <c r="P26" s="107">
        <f>Q26-N26</f>
        <v>0</v>
      </c>
      <c r="Q26" s="4">
        <v>12</v>
      </c>
      <c r="R26" s="5">
        <f t="shared" si="49"/>
        <v>0.92307692307692313</v>
      </c>
      <c r="S26" s="107">
        <f t="shared" ref="S26:S30" si="61">T26-Q26</f>
        <v>1</v>
      </c>
      <c r="T26" s="4">
        <v>13</v>
      </c>
      <c r="U26" s="5">
        <f t="shared" si="50"/>
        <v>1</v>
      </c>
      <c r="V26" s="107">
        <f>W26-T26</f>
        <v>0</v>
      </c>
      <c r="W26" s="4">
        <v>13</v>
      </c>
      <c r="X26" s="5">
        <f t="shared" si="52"/>
        <v>1</v>
      </c>
      <c r="Y26" s="34">
        <f t="shared" ref="Y26:Y30" si="62">Z26-W26</f>
        <v>0</v>
      </c>
      <c r="Z26" s="4">
        <v>13</v>
      </c>
      <c r="AA26" s="5">
        <f t="shared" si="53"/>
        <v>1</v>
      </c>
      <c r="AB26" s="130">
        <f t="shared" ref="AB26:AB30" si="63">AC26-Z26</f>
        <v>0</v>
      </c>
      <c r="AC26" s="131">
        <v>13</v>
      </c>
      <c r="AD26" s="132">
        <f t="shared" si="54"/>
        <v>1</v>
      </c>
      <c r="AE26" s="130">
        <f t="shared" ref="AE26:AE30" si="64">AF26-AC26</f>
        <v>0</v>
      </c>
      <c r="AF26" s="131">
        <v>13</v>
      </c>
      <c r="AG26" s="132">
        <f t="shared" si="55"/>
        <v>1</v>
      </c>
      <c r="AH26" s="130">
        <f t="shared" si="46"/>
        <v>0</v>
      </c>
      <c r="AI26" s="131">
        <v>13</v>
      </c>
      <c r="AJ26" s="132">
        <f t="shared" si="56"/>
        <v>1</v>
      </c>
      <c r="AK26" s="130">
        <f t="shared" si="47"/>
        <v>0</v>
      </c>
      <c r="AL26" s="131">
        <v>13</v>
      </c>
      <c r="AM26" s="132">
        <f>AL26/$G26</f>
        <v>1</v>
      </c>
      <c r="AN26" s="130">
        <f t="shared" si="48"/>
        <v>0</v>
      </c>
      <c r="AO26" s="131">
        <v>13</v>
      </c>
      <c r="AP26" s="224">
        <f>AO26/$G26</f>
        <v>1</v>
      </c>
      <c r="AQ26" s="163">
        <f t="shared" si="57"/>
        <v>0</v>
      </c>
      <c r="AR26" s="242"/>
      <c r="AS26" s="243"/>
      <c r="AT26" s="244"/>
      <c r="AU26" s="63"/>
      <c r="AW26" t="s">
        <v>44</v>
      </c>
      <c r="BC26" s="19">
        <v>13</v>
      </c>
      <c r="BD26" t="s">
        <v>23</v>
      </c>
    </row>
    <row r="27" spans="2:56" ht="20.25" customHeight="1" x14ac:dyDescent="0.2">
      <c r="B27" s="238"/>
      <c r="C27" s="22"/>
      <c r="D27" s="8"/>
      <c r="E27" s="15" t="s">
        <v>13</v>
      </c>
      <c r="F27" s="31" t="s">
        <v>54</v>
      </c>
      <c r="G27" s="68">
        <v>139</v>
      </c>
      <c r="H27" s="54"/>
      <c r="I27" s="55"/>
      <c r="J27" s="16">
        <v>42</v>
      </c>
      <c r="K27" s="17">
        <f>J27/G27</f>
        <v>0.30215827338129497</v>
      </c>
      <c r="L27" s="16">
        <v>62</v>
      </c>
      <c r="M27" s="17">
        <f t="shared" si="59"/>
        <v>0.4460431654676259</v>
      </c>
      <c r="N27" s="16">
        <v>101</v>
      </c>
      <c r="O27" s="17">
        <f t="shared" si="60"/>
        <v>0.72661870503597126</v>
      </c>
      <c r="P27" s="108">
        <f t="shared" ref="P27:P30" si="65">Q27-N27</f>
        <v>25</v>
      </c>
      <c r="Q27" s="82">
        <v>126</v>
      </c>
      <c r="R27" s="17">
        <f t="shared" si="49"/>
        <v>0.90647482014388492</v>
      </c>
      <c r="S27" s="108">
        <f t="shared" si="61"/>
        <v>4</v>
      </c>
      <c r="T27" s="82">
        <v>130</v>
      </c>
      <c r="U27" s="17">
        <f t="shared" si="50"/>
        <v>0.93525179856115104</v>
      </c>
      <c r="V27" s="108">
        <f t="shared" si="51"/>
        <v>2</v>
      </c>
      <c r="W27" s="82">
        <v>132</v>
      </c>
      <c r="X27" s="17">
        <f t="shared" si="52"/>
        <v>0.94964028776978415</v>
      </c>
      <c r="Y27" s="36">
        <f t="shared" si="62"/>
        <v>1</v>
      </c>
      <c r="Z27" s="82">
        <v>133</v>
      </c>
      <c r="AA27" s="17">
        <f>Z27/G27</f>
        <v>0.95683453237410077</v>
      </c>
      <c r="AB27" s="134">
        <f t="shared" si="63"/>
        <v>0</v>
      </c>
      <c r="AC27" s="140">
        <v>133</v>
      </c>
      <c r="AD27" s="136">
        <f t="shared" si="54"/>
        <v>0.95683453237410077</v>
      </c>
      <c r="AE27" s="134">
        <f t="shared" si="64"/>
        <v>2</v>
      </c>
      <c r="AF27" s="140">
        <v>135</v>
      </c>
      <c r="AG27" s="136">
        <f t="shared" si="55"/>
        <v>0.97122302158273377</v>
      </c>
      <c r="AH27" s="134">
        <f t="shared" si="46"/>
        <v>2</v>
      </c>
      <c r="AI27" s="140">
        <v>137</v>
      </c>
      <c r="AJ27" s="136">
        <f t="shared" si="56"/>
        <v>0.98561151079136688</v>
      </c>
      <c r="AK27" s="134">
        <f>AL27-AI27</f>
        <v>2</v>
      </c>
      <c r="AL27" s="140">
        <v>139</v>
      </c>
      <c r="AM27" s="136">
        <f>AL27/$G27</f>
        <v>1</v>
      </c>
      <c r="AN27" s="134">
        <f>AO27-AL27</f>
        <v>0</v>
      </c>
      <c r="AO27" s="140">
        <v>139</v>
      </c>
      <c r="AP27" s="225">
        <f>AO27/$G27</f>
        <v>1</v>
      </c>
      <c r="AQ27" s="193">
        <f t="shared" si="57"/>
        <v>0</v>
      </c>
      <c r="AR27" s="242"/>
      <c r="AS27" s="243"/>
      <c r="AT27" s="244"/>
      <c r="AU27" s="63"/>
      <c r="AW27" t="s">
        <v>45</v>
      </c>
      <c r="BC27" s="20">
        <v>140</v>
      </c>
      <c r="BD27" t="s">
        <v>22</v>
      </c>
    </row>
    <row r="28" spans="2:56" ht="20.25" customHeight="1" x14ac:dyDescent="0.2">
      <c r="B28" s="238"/>
      <c r="C28" s="22"/>
      <c r="D28" s="10"/>
      <c r="E28" s="9" t="s">
        <v>14</v>
      </c>
      <c r="F28" s="30" t="s">
        <v>54</v>
      </c>
      <c r="G28" s="67">
        <v>168</v>
      </c>
      <c r="H28" s="53"/>
      <c r="I28" s="52"/>
      <c r="J28" s="53"/>
      <c r="K28" s="58"/>
      <c r="L28" s="4">
        <v>99</v>
      </c>
      <c r="M28" s="5">
        <f t="shared" si="59"/>
        <v>0.5892857142857143</v>
      </c>
      <c r="N28" s="4">
        <v>119</v>
      </c>
      <c r="O28" s="5">
        <f>N28/G28</f>
        <v>0.70833333333333337</v>
      </c>
      <c r="P28" s="107">
        <f t="shared" si="65"/>
        <v>6</v>
      </c>
      <c r="Q28" s="81">
        <v>125</v>
      </c>
      <c r="R28" s="5">
        <f t="shared" si="49"/>
        <v>0.74404761904761907</v>
      </c>
      <c r="S28" s="107">
        <f t="shared" si="61"/>
        <v>15</v>
      </c>
      <c r="T28" s="81">
        <v>140</v>
      </c>
      <c r="U28" s="5">
        <f t="shared" si="50"/>
        <v>0.83333333333333337</v>
      </c>
      <c r="V28" s="107">
        <f t="shared" si="51"/>
        <v>3</v>
      </c>
      <c r="W28" s="81">
        <v>143</v>
      </c>
      <c r="X28" s="5">
        <f t="shared" si="52"/>
        <v>0.85119047619047616</v>
      </c>
      <c r="Y28" s="34">
        <f t="shared" si="62"/>
        <v>2</v>
      </c>
      <c r="Z28" s="81">
        <v>145</v>
      </c>
      <c r="AA28" s="5">
        <f>Z28/G28</f>
        <v>0.86309523809523814</v>
      </c>
      <c r="AB28" s="130">
        <f t="shared" si="63"/>
        <v>5</v>
      </c>
      <c r="AC28" s="133">
        <v>150</v>
      </c>
      <c r="AD28" s="132">
        <f t="shared" si="54"/>
        <v>0.8928571428571429</v>
      </c>
      <c r="AE28" s="130">
        <f t="shared" si="64"/>
        <v>0</v>
      </c>
      <c r="AF28" s="133">
        <v>150</v>
      </c>
      <c r="AG28" s="132">
        <f t="shared" si="55"/>
        <v>0.8928571428571429</v>
      </c>
      <c r="AH28" s="130">
        <f t="shared" si="46"/>
        <v>0</v>
      </c>
      <c r="AI28" s="133">
        <v>150</v>
      </c>
      <c r="AJ28" s="132">
        <f t="shared" si="56"/>
        <v>0.8928571428571429</v>
      </c>
      <c r="AK28" s="130">
        <f t="shared" si="47"/>
        <v>0</v>
      </c>
      <c r="AL28" s="133">
        <v>150</v>
      </c>
      <c r="AM28" s="132">
        <f t="shared" ref="AM28:AM30" si="66">AL28/$G28</f>
        <v>0.8928571428571429</v>
      </c>
      <c r="AN28" s="130">
        <f t="shared" si="48"/>
        <v>3</v>
      </c>
      <c r="AO28" s="133">
        <v>153</v>
      </c>
      <c r="AP28" s="224">
        <f t="shared" ref="AP28:AP30" si="67">AO28/$G28</f>
        <v>0.9107142857142857</v>
      </c>
      <c r="AQ28" s="163">
        <f t="shared" si="57"/>
        <v>15</v>
      </c>
      <c r="AR28" s="242"/>
      <c r="AS28" s="243"/>
      <c r="AT28" s="244"/>
      <c r="AU28" s="63"/>
      <c r="AW28" t="s">
        <v>46</v>
      </c>
      <c r="BC28" s="19">
        <v>186</v>
      </c>
      <c r="BD28" t="s">
        <v>24</v>
      </c>
    </row>
    <row r="29" spans="2:56" ht="20.25" customHeight="1" x14ac:dyDescent="0.2">
      <c r="B29" s="238"/>
      <c r="C29" s="22"/>
      <c r="D29" s="9" t="s">
        <v>15</v>
      </c>
      <c r="E29" s="7"/>
      <c r="F29" s="30" t="s">
        <v>54</v>
      </c>
      <c r="G29" s="67">
        <v>119</v>
      </c>
      <c r="H29" s="53"/>
      <c r="I29" s="52"/>
      <c r="J29" s="53"/>
      <c r="K29" s="58"/>
      <c r="L29" s="62">
        <v>119</v>
      </c>
      <c r="M29" s="5">
        <f t="shared" si="59"/>
        <v>1</v>
      </c>
      <c r="N29" s="62">
        <v>119</v>
      </c>
      <c r="O29" s="5">
        <f>N29/G29</f>
        <v>1</v>
      </c>
      <c r="P29" s="107">
        <f t="shared" si="65"/>
        <v>0</v>
      </c>
      <c r="Q29" s="62">
        <v>119</v>
      </c>
      <c r="R29" s="5">
        <f t="shared" si="49"/>
        <v>1</v>
      </c>
      <c r="S29" s="107">
        <f t="shared" si="61"/>
        <v>0</v>
      </c>
      <c r="T29" s="62">
        <v>119</v>
      </c>
      <c r="U29" s="5">
        <f t="shared" si="50"/>
        <v>1</v>
      </c>
      <c r="V29" s="107">
        <f t="shared" si="51"/>
        <v>0</v>
      </c>
      <c r="W29" s="62">
        <v>119</v>
      </c>
      <c r="X29" s="5">
        <f t="shared" si="52"/>
        <v>1</v>
      </c>
      <c r="Y29" s="34">
        <f t="shared" si="62"/>
        <v>0</v>
      </c>
      <c r="Z29" s="62">
        <v>119</v>
      </c>
      <c r="AA29" s="5">
        <f>Z29/G29</f>
        <v>1</v>
      </c>
      <c r="AB29" s="130">
        <f t="shared" si="63"/>
        <v>0</v>
      </c>
      <c r="AC29" s="141">
        <v>119</v>
      </c>
      <c r="AD29" s="132">
        <f t="shared" si="54"/>
        <v>1</v>
      </c>
      <c r="AE29" s="130">
        <f t="shared" si="64"/>
        <v>0</v>
      </c>
      <c r="AF29" s="141">
        <v>119</v>
      </c>
      <c r="AG29" s="132">
        <f t="shared" si="55"/>
        <v>1</v>
      </c>
      <c r="AH29" s="130">
        <f t="shared" si="46"/>
        <v>0</v>
      </c>
      <c r="AI29" s="141">
        <v>119</v>
      </c>
      <c r="AJ29" s="132">
        <f t="shared" si="56"/>
        <v>1</v>
      </c>
      <c r="AK29" s="130">
        <f t="shared" si="47"/>
        <v>0</v>
      </c>
      <c r="AL29" s="141">
        <v>119</v>
      </c>
      <c r="AM29" s="132">
        <f t="shared" si="66"/>
        <v>1</v>
      </c>
      <c r="AN29" s="130">
        <f t="shared" si="48"/>
        <v>0</v>
      </c>
      <c r="AO29" s="141">
        <v>119</v>
      </c>
      <c r="AP29" s="224">
        <f t="shared" si="67"/>
        <v>1</v>
      </c>
      <c r="AQ29" s="163">
        <f t="shared" si="57"/>
        <v>0</v>
      </c>
      <c r="AR29" s="242"/>
      <c r="AS29" s="243"/>
      <c r="AT29" s="244"/>
      <c r="AU29" s="63"/>
      <c r="BC29" s="19">
        <v>119</v>
      </c>
      <c r="BD29" t="s">
        <v>25</v>
      </c>
    </row>
    <row r="30" spans="2:56" ht="20.25" customHeight="1" x14ac:dyDescent="0.2">
      <c r="B30" s="239"/>
      <c r="C30" s="22"/>
      <c r="D30" s="6" t="s">
        <v>16</v>
      </c>
      <c r="E30" s="38"/>
      <c r="F30" s="39" t="s">
        <v>54</v>
      </c>
      <c r="G30" s="67">
        <v>192</v>
      </c>
      <c r="H30" s="56"/>
      <c r="I30" s="57"/>
      <c r="J30" s="53"/>
      <c r="K30" s="58"/>
      <c r="L30" s="62">
        <v>180</v>
      </c>
      <c r="M30" s="5">
        <f t="shared" si="59"/>
        <v>0.9375</v>
      </c>
      <c r="N30" s="62">
        <v>192</v>
      </c>
      <c r="O30" s="42">
        <f>N30/G30</f>
        <v>1</v>
      </c>
      <c r="P30" s="107">
        <f t="shared" si="65"/>
        <v>0</v>
      </c>
      <c r="Q30" s="62">
        <v>192</v>
      </c>
      <c r="R30" s="42">
        <f t="shared" si="49"/>
        <v>1</v>
      </c>
      <c r="S30" s="107">
        <f t="shared" si="61"/>
        <v>0</v>
      </c>
      <c r="T30" s="62">
        <v>192</v>
      </c>
      <c r="U30" s="42">
        <f t="shared" si="50"/>
        <v>1</v>
      </c>
      <c r="V30" s="107">
        <f t="shared" si="51"/>
        <v>0</v>
      </c>
      <c r="W30" s="62">
        <v>192</v>
      </c>
      <c r="X30" s="42">
        <f t="shared" si="52"/>
        <v>1</v>
      </c>
      <c r="Y30" s="43">
        <f t="shared" si="62"/>
        <v>0</v>
      </c>
      <c r="Z30" s="62">
        <v>192</v>
      </c>
      <c r="AA30" s="42">
        <f>Z30/G30</f>
        <v>1</v>
      </c>
      <c r="AB30" s="137">
        <f t="shared" si="63"/>
        <v>0</v>
      </c>
      <c r="AC30" s="141">
        <v>192</v>
      </c>
      <c r="AD30" s="139">
        <f t="shared" si="54"/>
        <v>1</v>
      </c>
      <c r="AE30" s="137">
        <f t="shared" si="64"/>
        <v>0</v>
      </c>
      <c r="AF30" s="141">
        <v>192</v>
      </c>
      <c r="AG30" s="139">
        <f t="shared" si="55"/>
        <v>1</v>
      </c>
      <c r="AH30" s="137">
        <f t="shared" si="46"/>
        <v>0</v>
      </c>
      <c r="AI30" s="141">
        <v>192</v>
      </c>
      <c r="AJ30" s="139">
        <f t="shared" si="56"/>
        <v>1</v>
      </c>
      <c r="AK30" s="137">
        <f t="shared" si="47"/>
        <v>0</v>
      </c>
      <c r="AL30" s="141">
        <v>192</v>
      </c>
      <c r="AM30" s="139">
        <f t="shared" si="66"/>
        <v>1</v>
      </c>
      <c r="AN30" s="137">
        <f t="shared" si="48"/>
        <v>0</v>
      </c>
      <c r="AO30" s="141">
        <v>192</v>
      </c>
      <c r="AP30" s="235">
        <f t="shared" si="67"/>
        <v>1</v>
      </c>
      <c r="AQ30" s="163">
        <f t="shared" si="57"/>
        <v>0</v>
      </c>
      <c r="AR30" s="242"/>
      <c r="AS30" s="243"/>
      <c r="AT30" s="244"/>
      <c r="AU30" s="63"/>
      <c r="AW30" t="s">
        <v>38</v>
      </c>
      <c r="BC30" s="21">
        <v>184</v>
      </c>
      <c r="BD30" t="s">
        <v>25</v>
      </c>
    </row>
    <row r="31" spans="2:56" ht="33" customHeight="1" x14ac:dyDescent="0.2">
      <c r="B31" s="245" t="s">
        <v>49</v>
      </c>
      <c r="C31" s="246"/>
      <c r="D31" s="246"/>
      <c r="E31" s="246"/>
      <c r="F31" s="247"/>
      <c r="G31" s="123" t="s">
        <v>62</v>
      </c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  <c r="AF31" s="122"/>
      <c r="AG31" s="122"/>
      <c r="AH31" s="122"/>
      <c r="AI31" s="122"/>
      <c r="AJ31" s="122"/>
      <c r="AK31" s="122"/>
      <c r="AL31" s="122"/>
      <c r="AM31" s="122"/>
      <c r="AN31" s="122"/>
      <c r="AO31" s="122"/>
      <c r="AP31" s="122"/>
      <c r="AQ31" s="122"/>
      <c r="AR31" s="76"/>
      <c r="AS31" s="76"/>
      <c r="AT31" s="77"/>
      <c r="AU31" s="63"/>
      <c r="AW31" s="46"/>
      <c r="AX31" s="47" t="s">
        <v>31</v>
      </c>
      <c r="AY31" s="47" t="s">
        <v>32</v>
      </c>
      <c r="AZ31" s="47" t="s">
        <v>33</v>
      </c>
      <c r="BA31" s="48" t="s">
        <v>0</v>
      </c>
    </row>
    <row r="32" spans="2:56" ht="20.25" customHeight="1" x14ac:dyDescent="0.2">
      <c r="B32" s="237"/>
      <c r="C32" s="240" t="s">
        <v>9</v>
      </c>
      <c r="D32" s="241"/>
      <c r="E32" s="241"/>
      <c r="F32" s="80" t="s">
        <v>10</v>
      </c>
      <c r="G32" s="159">
        <v>457</v>
      </c>
      <c r="H32" s="167"/>
      <c r="I32" s="168"/>
      <c r="J32" s="169"/>
      <c r="K32" s="170"/>
      <c r="L32" s="169"/>
      <c r="M32" s="170"/>
      <c r="N32" s="160">
        <v>314</v>
      </c>
      <c r="O32" s="161">
        <f>N32/G32</f>
        <v>0.68708971553610498</v>
      </c>
      <c r="P32" s="162">
        <f>Q32-N32</f>
        <v>91</v>
      </c>
      <c r="Q32" s="160">
        <v>405</v>
      </c>
      <c r="R32" s="161">
        <f>Q32/G32</f>
        <v>0.88621444201312916</v>
      </c>
      <c r="S32" s="162">
        <f>T32-Q32</f>
        <v>27</v>
      </c>
      <c r="T32" s="160">
        <v>432</v>
      </c>
      <c r="U32" s="161">
        <f>T32/G32</f>
        <v>0.94529540481400443</v>
      </c>
      <c r="V32" s="162">
        <f>W32-T32</f>
        <v>7</v>
      </c>
      <c r="W32" s="160">
        <v>439</v>
      </c>
      <c r="X32" s="161">
        <f>W32/G32</f>
        <v>0.96061269146608319</v>
      </c>
      <c r="Y32" s="163">
        <f>Z32-W32</f>
        <v>7</v>
      </c>
      <c r="Z32" s="160">
        <v>446</v>
      </c>
      <c r="AA32" s="161">
        <f>Z32/G32</f>
        <v>0.97592997811816196</v>
      </c>
      <c r="AB32" s="164">
        <f>AC32-Z32</f>
        <v>0</v>
      </c>
      <c r="AC32" s="165">
        <v>446</v>
      </c>
      <c r="AD32" s="166">
        <f>AC32/$G32</f>
        <v>0.97592997811816196</v>
      </c>
      <c r="AE32" s="164">
        <f>AF32-AC32</f>
        <v>2</v>
      </c>
      <c r="AF32" s="165">
        <v>448</v>
      </c>
      <c r="AG32" s="166">
        <f>AF32/$G32</f>
        <v>0.98030634573304154</v>
      </c>
      <c r="AH32" s="164">
        <f t="shared" ref="AH32:AH38" si="68">AI32-AF32</f>
        <v>1</v>
      </c>
      <c r="AI32" s="165">
        <v>449</v>
      </c>
      <c r="AJ32" s="166">
        <f>AI32/$G32</f>
        <v>0.98249452954048144</v>
      </c>
      <c r="AK32" s="164">
        <f t="shared" ref="AK32:AK38" si="69">AL32-AI32</f>
        <v>3</v>
      </c>
      <c r="AL32" s="165">
        <v>452</v>
      </c>
      <c r="AM32" s="166">
        <f>AL32/$G32</f>
        <v>0.98905908096280093</v>
      </c>
      <c r="AN32" s="164">
        <f t="shared" ref="AN32:AN38" si="70">AO32-AL32</f>
        <v>1</v>
      </c>
      <c r="AO32" s="165">
        <v>453</v>
      </c>
      <c r="AP32" s="166">
        <f>AO32/$G32</f>
        <v>0.99124726477024072</v>
      </c>
      <c r="AQ32" s="163">
        <f>$G32-AO32</f>
        <v>4</v>
      </c>
      <c r="AR32" s="242"/>
      <c r="AS32" s="243"/>
      <c r="AT32" s="244"/>
      <c r="AU32" s="63"/>
      <c r="AW32" s="49" t="s">
        <v>34</v>
      </c>
      <c r="AX32" s="44">
        <v>265</v>
      </c>
      <c r="AY32" s="44">
        <v>2</v>
      </c>
      <c r="AZ32" s="51">
        <v>14</v>
      </c>
      <c r="BA32" s="45">
        <f>SUM(AX32:AZ32)</f>
        <v>281</v>
      </c>
      <c r="BC32" s="18"/>
    </row>
    <row r="33" spans="2:55" ht="20.25" customHeight="1" x14ac:dyDescent="0.2">
      <c r="B33" s="238"/>
      <c r="C33" s="22"/>
      <c r="D33" s="6" t="s">
        <v>11</v>
      </c>
      <c r="E33" s="7"/>
      <c r="F33" s="30" t="s">
        <v>54</v>
      </c>
      <c r="G33" s="67">
        <f>SUM(G34:G36)</f>
        <v>265</v>
      </c>
      <c r="H33" s="53"/>
      <c r="I33" s="52"/>
      <c r="J33" s="59"/>
      <c r="K33" s="60"/>
      <c r="L33" s="59"/>
      <c r="M33" s="60"/>
      <c r="N33" s="4">
        <f>SUM(N34:N36)</f>
        <v>173</v>
      </c>
      <c r="O33" s="5">
        <f>N33/G33</f>
        <v>0.65283018867924525</v>
      </c>
      <c r="P33" s="107">
        <f>Q33-N33</f>
        <v>39</v>
      </c>
      <c r="Q33" s="4">
        <f>SUM(Q34:Q36)</f>
        <v>212</v>
      </c>
      <c r="R33" s="5">
        <f t="shared" ref="R33:R38" si="71">Q33/G33</f>
        <v>0.8</v>
      </c>
      <c r="S33" s="107">
        <f>T33-Q33</f>
        <v>28</v>
      </c>
      <c r="T33" s="4">
        <f>SUM(T34:T36)</f>
        <v>240</v>
      </c>
      <c r="U33" s="5">
        <f t="shared" ref="U33:U38" si="72">T33/G33</f>
        <v>0.90566037735849059</v>
      </c>
      <c r="V33" s="107">
        <f t="shared" ref="V33:V38" si="73">W33-T33</f>
        <v>7</v>
      </c>
      <c r="W33" s="4">
        <f>SUM(W34:W36)</f>
        <v>247</v>
      </c>
      <c r="X33" s="5">
        <f t="shared" ref="X33:X38" si="74">W33/G33</f>
        <v>0.93207547169811322</v>
      </c>
      <c r="Y33" s="34">
        <f>Z33-W33</f>
        <v>7</v>
      </c>
      <c r="Z33" s="4">
        <f>SUM(Z34:Z36)</f>
        <v>254</v>
      </c>
      <c r="AA33" s="5">
        <f t="shared" ref="AA33:AA34" si="75">Z33/G33</f>
        <v>0.95849056603773586</v>
      </c>
      <c r="AB33" s="130">
        <f>AC33-Z33</f>
        <v>0</v>
      </c>
      <c r="AC33" s="131">
        <f>SUM(AC34:AC36)</f>
        <v>254</v>
      </c>
      <c r="AD33" s="132">
        <f t="shared" ref="AD33:AD38" si="76">AC33/$G33</f>
        <v>0.95849056603773586</v>
      </c>
      <c r="AE33" s="130">
        <f>AF33-AC33</f>
        <v>2</v>
      </c>
      <c r="AF33" s="131">
        <f>SUM(AF34:AF36)</f>
        <v>256</v>
      </c>
      <c r="AG33" s="132">
        <f t="shared" ref="AG33:AG38" si="77">AF33/$G33</f>
        <v>0.96603773584905661</v>
      </c>
      <c r="AH33" s="130">
        <f t="shared" si="68"/>
        <v>1</v>
      </c>
      <c r="AI33" s="131">
        <f>SUM(AI34:AI36)</f>
        <v>257</v>
      </c>
      <c r="AJ33" s="132">
        <f t="shared" ref="AJ33:AJ38" si="78">AI33/$G33</f>
        <v>0.96981132075471699</v>
      </c>
      <c r="AK33" s="130">
        <f t="shared" si="69"/>
        <v>3</v>
      </c>
      <c r="AL33" s="131">
        <f>SUM(AL34:AL36)</f>
        <v>260</v>
      </c>
      <c r="AM33" s="132">
        <f t="shared" ref="AM33:AM38" si="79">AL33/$G33</f>
        <v>0.98113207547169812</v>
      </c>
      <c r="AN33" s="130">
        <f t="shared" si="70"/>
        <v>1</v>
      </c>
      <c r="AO33" s="131">
        <f>SUM(AO34:AO36)</f>
        <v>261</v>
      </c>
      <c r="AP33" s="132">
        <f t="shared" ref="AP33:AP38" si="80">AO33/$G33</f>
        <v>0.98490566037735849</v>
      </c>
      <c r="AQ33" s="163">
        <f t="shared" ref="AQ33:AQ38" si="81">$G33-AO33</f>
        <v>4</v>
      </c>
      <c r="AR33" s="242"/>
      <c r="AS33" s="243"/>
      <c r="AT33" s="244"/>
      <c r="AU33" s="63"/>
      <c r="AW33" s="1"/>
      <c r="AX33" s="1" t="s">
        <v>35</v>
      </c>
      <c r="AY33" s="1"/>
      <c r="AZ33" s="1"/>
      <c r="BA33" s="1"/>
      <c r="BC33" s="19"/>
    </row>
    <row r="34" spans="2:55" ht="20.25" customHeight="1" x14ac:dyDescent="0.2">
      <c r="B34" s="238"/>
      <c r="C34" s="22"/>
      <c r="D34" s="8"/>
      <c r="E34" s="9" t="s">
        <v>12</v>
      </c>
      <c r="F34" s="30" t="s">
        <v>54</v>
      </c>
      <c r="G34" s="67">
        <v>10</v>
      </c>
      <c r="H34" s="53"/>
      <c r="I34" s="52"/>
      <c r="J34" s="59"/>
      <c r="K34" s="60"/>
      <c r="L34" s="59"/>
      <c r="M34" s="60"/>
      <c r="N34" s="4">
        <v>8</v>
      </c>
      <c r="O34" s="5">
        <f t="shared" ref="O34:O35" si="82">N34/G34</f>
        <v>0.8</v>
      </c>
      <c r="P34" s="107">
        <f>Q34-N34</f>
        <v>2</v>
      </c>
      <c r="Q34" s="81">
        <v>10</v>
      </c>
      <c r="R34" s="5">
        <f t="shared" si="71"/>
        <v>1</v>
      </c>
      <c r="S34" s="107">
        <f t="shared" ref="S34:S38" si="83">T34-Q34</f>
        <v>0</v>
      </c>
      <c r="T34" s="81">
        <v>10</v>
      </c>
      <c r="U34" s="5">
        <f t="shared" si="72"/>
        <v>1</v>
      </c>
      <c r="V34" s="107">
        <f>W34-T34</f>
        <v>0</v>
      </c>
      <c r="W34" s="81">
        <v>10</v>
      </c>
      <c r="X34" s="5">
        <f t="shared" si="74"/>
        <v>1</v>
      </c>
      <c r="Y34" s="34">
        <f t="shared" ref="Y34:Y38" si="84">Z34-W34</f>
        <v>0</v>
      </c>
      <c r="Z34" s="81">
        <v>10</v>
      </c>
      <c r="AA34" s="5">
        <f t="shared" si="75"/>
        <v>1</v>
      </c>
      <c r="AB34" s="130">
        <f t="shared" ref="AB34:AB38" si="85">AC34-Z34</f>
        <v>0</v>
      </c>
      <c r="AC34" s="133">
        <v>10</v>
      </c>
      <c r="AD34" s="132">
        <f t="shared" si="76"/>
        <v>1</v>
      </c>
      <c r="AE34" s="130">
        <f t="shared" ref="AE34:AE38" si="86">AF34-AC34</f>
        <v>0</v>
      </c>
      <c r="AF34" s="133">
        <v>10</v>
      </c>
      <c r="AG34" s="132">
        <f t="shared" si="77"/>
        <v>1</v>
      </c>
      <c r="AH34" s="130">
        <f t="shared" si="68"/>
        <v>0</v>
      </c>
      <c r="AI34" s="133">
        <v>10</v>
      </c>
      <c r="AJ34" s="132">
        <f t="shared" si="78"/>
        <v>1</v>
      </c>
      <c r="AK34" s="130">
        <f t="shared" si="69"/>
        <v>0</v>
      </c>
      <c r="AL34" s="133">
        <v>10</v>
      </c>
      <c r="AM34" s="132">
        <f t="shared" si="79"/>
        <v>1</v>
      </c>
      <c r="AN34" s="130">
        <f t="shared" si="70"/>
        <v>0</v>
      </c>
      <c r="AO34" s="133">
        <v>10</v>
      </c>
      <c r="AP34" s="132">
        <f t="shared" si="80"/>
        <v>1</v>
      </c>
      <c r="AQ34" s="163">
        <f t="shared" si="81"/>
        <v>0</v>
      </c>
      <c r="AR34" s="242"/>
      <c r="AS34" s="243"/>
      <c r="AT34" s="244"/>
      <c r="AU34" s="63"/>
      <c r="AW34" t="s">
        <v>44</v>
      </c>
      <c r="BC34" s="19"/>
    </row>
    <row r="35" spans="2:55" ht="20.25" customHeight="1" x14ac:dyDescent="0.2">
      <c r="B35" s="238"/>
      <c r="C35" s="22"/>
      <c r="D35" s="8"/>
      <c r="E35" s="15" t="s">
        <v>13</v>
      </c>
      <c r="F35" s="31" t="s">
        <v>54</v>
      </c>
      <c r="G35" s="68">
        <v>114</v>
      </c>
      <c r="H35" s="54"/>
      <c r="I35" s="55"/>
      <c r="J35" s="69"/>
      <c r="K35" s="70"/>
      <c r="L35" s="69"/>
      <c r="M35" s="70"/>
      <c r="N35" s="16">
        <v>72</v>
      </c>
      <c r="O35" s="17">
        <f t="shared" si="82"/>
        <v>0.63157894736842102</v>
      </c>
      <c r="P35" s="108">
        <f t="shared" ref="P35:P38" si="87">Q35-N35</f>
        <v>19</v>
      </c>
      <c r="Q35" s="82">
        <v>91</v>
      </c>
      <c r="R35" s="17">
        <f t="shared" si="71"/>
        <v>0.79824561403508776</v>
      </c>
      <c r="S35" s="108">
        <f t="shared" si="83"/>
        <v>12</v>
      </c>
      <c r="T35" s="82">
        <v>103</v>
      </c>
      <c r="U35" s="17">
        <f t="shared" si="72"/>
        <v>0.90350877192982459</v>
      </c>
      <c r="V35" s="108">
        <f t="shared" si="73"/>
        <v>3</v>
      </c>
      <c r="W35" s="82">
        <v>106</v>
      </c>
      <c r="X35" s="17">
        <f t="shared" si="74"/>
        <v>0.92982456140350878</v>
      </c>
      <c r="Y35" s="36">
        <f t="shared" si="84"/>
        <v>3</v>
      </c>
      <c r="Z35" s="82">
        <v>109</v>
      </c>
      <c r="AA35" s="17">
        <f>Z35/G35</f>
        <v>0.95614035087719296</v>
      </c>
      <c r="AB35" s="134">
        <f t="shared" si="85"/>
        <v>0</v>
      </c>
      <c r="AC35" s="140">
        <v>109</v>
      </c>
      <c r="AD35" s="136">
        <f t="shared" si="76"/>
        <v>0.95614035087719296</v>
      </c>
      <c r="AE35" s="134">
        <f t="shared" si="86"/>
        <v>0</v>
      </c>
      <c r="AF35" s="140">
        <v>109</v>
      </c>
      <c r="AG35" s="136">
        <f t="shared" si="77"/>
        <v>0.95614035087719296</v>
      </c>
      <c r="AH35" s="134">
        <f t="shared" si="68"/>
        <v>1</v>
      </c>
      <c r="AI35" s="140">
        <v>110</v>
      </c>
      <c r="AJ35" s="136">
        <f t="shared" si="78"/>
        <v>0.96491228070175439</v>
      </c>
      <c r="AK35" s="134">
        <f t="shared" si="69"/>
        <v>2</v>
      </c>
      <c r="AL35" s="140">
        <v>112</v>
      </c>
      <c r="AM35" s="136">
        <f t="shared" si="79"/>
        <v>0.98245614035087714</v>
      </c>
      <c r="AN35" s="134">
        <f t="shared" si="70"/>
        <v>1</v>
      </c>
      <c r="AO35" s="140">
        <v>113</v>
      </c>
      <c r="AP35" s="136">
        <f t="shared" si="80"/>
        <v>0.99122807017543857</v>
      </c>
      <c r="AQ35" s="193">
        <f t="shared" si="81"/>
        <v>1</v>
      </c>
      <c r="AR35" s="242"/>
      <c r="AS35" s="243"/>
      <c r="AT35" s="244"/>
      <c r="AU35" s="63"/>
      <c r="AW35" t="s">
        <v>50</v>
      </c>
      <c r="BC35" s="20"/>
    </row>
    <row r="36" spans="2:55" ht="20.25" customHeight="1" x14ac:dyDescent="0.2">
      <c r="B36" s="238"/>
      <c r="C36" s="22"/>
      <c r="D36" s="10"/>
      <c r="E36" s="9" t="s">
        <v>14</v>
      </c>
      <c r="F36" s="30" t="s">
        <v>54</v>
      </c>
      <c r="G36" s="67">
        <v>141</v>
      </c>
      <c r="H36" s="53"/>
      <c r="I36" s="52"/>
      <c r="J36" s="59"/>
      <c r="K36" s="60"/>
      <c r="L36" s="59"/>
      <c r="M36" s="60"/>
      <c r="N36" s="4">
        <v>93</v>
      </c>
      <c r="O36" s="5">
        <f>N36/G36</f>
        <v>0.65957446808510634</v>
      </c>
      <c r="P36" s="107">
        <f t="shared" si="87"/>
        <v>18</v>
      </c>
      <c r="Q36" s="81">
        <v>111</v>
      </c>
      <c r="R36" s="5">
        <f t="shared" si="71"/>
        <v>0.78723404255319152</v>
      </c>
      <c r="S36" s="107">
        <f t="shared" si="83"/>
        <v>16</v>
      </c>
      <c r="T36" s="81">
        <v>127</v>
      </c>
      <c r="U36" s="5">
        <f t="shared" si="72"/>
        <v>0.900709219858156</v>
      </c>
      <c r="V36" s="107">
        <f t="shared" si="73"/>
        <v>4</v>
      </c>
      <c r="W36" s="81">
        <v>131</v>
      </c>
      <c r="X36" s="5">
        <f t="shared" si="74"/>
        <v>0.92907801418439717</v>
      </c>
      <c r="Y36" s="34">
        <f t="shared" si="84"/>
        <v>4</v>
      </c>
      <c r="Z36" s="81">
        <v>135</v>
      </c>
      <c r="AA36" s="5">
        <f>Z36/G36</f>
        <v>0.95744680851063835</v>
      </c>
      <c r="AB36" s="130">
        <f t="shared" si="85"/>
        <v>0</v>
      </c>
      <c r="AC36" s="133">
        <v>135</v>
      </c>
      <c r="AD36" s="132">
        <f t="shared" si="76"/>
        <v>0.95744680851063835</v>
      </c>
      <c r="AE36" s="130">
        <f t="shared" si="86"/>
        <v>2</v>
      </c>
      <c r="AF36" s="133">
        <v>137</v>
      </c>
      <c r="AG36" s="132">
        <f t="shared" si="77"/>
        <v>0.97163120567375882</v>
      </c>
      <c r="AH36" s="130">
        <f t="shared" si="68"/>
        <v>0</v>
      </c>
      <c r="AI36" s="133">
        <v>137</v>
      </c>
      <c r="AJ36" s="132">
        <f t="shared" si="78"/>
        <v>0.97163120567375882</v>
      </c>
      <c r="AK36" s="130">
        <f t="shared" si="69"/>
        <v>1</v>
      </c>
      <c r="AL36" s="133">
        <v>138</v>
      </c>
      <c r="AM36" s="132">
        <f t="shared" si="79"/>
        <v>0.97872340425531912</v>
      </c>
      <c r="AN36" s="130">
        <f t="shared" si="70"/>
        <v>0</v>
      </c>
      <c r="AO36" s="133">
        <v>138</v>
      </c>
      <c r="AP36" s="132">
        <f t="shared" si="80"/>
        <v>0.97872340425531912</v>
      </c>
      <c r="AQ36" s="163">
        <f t="shared" si="81"/>
        <v>3</v>
      </c>
      <c r="AR36" s="242"/>
      <c r="AS36" s="243"/>
      <c r="AT36" s="244"/>
      <c r="AU36" s="63"/>
      <c r="BC36" s="19"/>
    </row>
    <row r="37" spans="2:55" ht="20.25" customHeight="1" x14ac:dyDescent="0.2">
      <c r="B37" s="238"/>
      <c r="C37" s="22"/>
      <c r="D37" s="9" t="s">
        <v>15</v>
      </c>
      <c r="E37" s="7"/>
      <c r="F37" s="30" t="s">
        <v>54</v>
      </c>
      <c r="G37" s="67">
        <v>193</v>
      </c>
      <c r="H37" s="53"/>
      <c r="I37" s="52"/>
      <c r="J37" s="71"/>
      <c r="K37" s="61"/>
      <c r="L37" s="71"/>
      <c r="M37" s="61"/>
      <c r="N37" s="62">
        <v>193</v>
      </c>
      <c r="O37" s="5">
        <f>N37/G37</f>
        <v>1</v>
      </c>
      <c r="P37" s="107">
        <f t="shared" si="87"/>
        <v>0</v>
      </c>
      <c r="Q37" s="83">
        <v>193</v>
      </c>
      <c r="R37" s="5">
        <f t="shared" si="71"/>
        <v>1</v>
      </c>
      <c r="S37" s="107">
        <f t="shared" si="83"/>
        <v>0</v>
      </c>
      <c r="T37" s="83">
        <v>193</v>
      </c>
      <c r="U37" s="5">
        <f t="shared" si="72"/>
        <v>1</v>
      </c>
      <c r="V37" s="107">
        <f t="shared" si="73"/>
        <v>0</v>
      </c>
      <c r="W37" s="83">
        <v>193</v>
      </c>
      <c r="X37" s="5">
        <f t="shared" si="74"/>
        <v>1</v>
      </c>
      <c r="Y37" s="34">
        <f t="shared" si="84"/>
        <v>0</v>
      </c>
      <c r="Z37" s="83">
        <v>193</v>
      </c>
      <c r="AA37" s="5">
        <f>Z37/G37</f>
        <v>1</v>
      </c>
      <c r="AB37" s="130">
        <f t="shared" si="85"/>
        <v>0</v>
      </c>
      <c r="AC37" s="142">
        <v>193</v>
      </c>
      <c r="AD37" s="132">
        <f t="shared" si="76"/>
        <v>1</v>
      </c>
      <c r="AE37" s="130">
        <f t="shared" si="86"/>
        <v>0</v>
      </c>
      <c r="AF37" s="142">
        <v>193</v>
      </c>
      <c r="AG37" s="132">
        <f t="shared" si="77"/>
        <v>1</v>
      </c>
      <c r="AH37" s="130">
        <f t="shared" si="68"/>
        <v>0</v>
      </c>
      <c r="AI37" s="142">
        <v>193</v>
      </c>
      <c r="AJ37" s="132">
        <f t="shared" si="78"/>
        <v>1</v>
      </c>
      <c r="AK37" s="130">
        <f t="shared" si="69"/>
        <v>0</v>
      </c>
      <c r="AL37" s="142">
        <v>193</v>
      </c>
      <c r="AM37" s="132">
        <f t="shared" si="79"/>
        <v>1</v>
      </c>
      <c r="AN37" s="130">
        <f t="shared" si="70"/>
        <v>0</v>
      </c>
      <c r="AO37" s="142">
        <v>193</v>
      </c>
      <c r="AP37" s="132">
        <f t="shared" si="80"/>
        <v>1</v>
      </c>
      <c r="AQ37" s="163">
        <f t="shared" si="81"/>
        <v>0</v>
      </c>
      <c r="AR37" s="242"/>
      <c r="AS37" s="243"/>
      <c r="AT37" s="244"/>
      <c r="AU37" s="63"/>
      <c r="BC37" s="19"/>
    </row>
    <row r="38" spans="2:55" ht="20.25" customHeight="1" x14ac:dyDescent="0.2">
      <c r="B38" s="239"/>
      <c r="C38" s="22"/>
      <c r="D38" s="6" t="s">
        <v>16</v>
      </c>
      <c r="E38" s="38"/>
      <c r="F38" s="39" t="s">
        <v>54</v>
      </c>
      <c r="G38" s="67">
        <v>129</v>
      </c>
      <c r="H38" s="56"/>
      <c r="I38" s="57"/>
      <c r="J38" s="72"/>
      <c r="K38" s="73"/>
      <c r="L38" s="72"/>
      <c r="M38" s="73"/>
      <c r="N38" s="62">
        <v>70</v>
      </c>
      <c r="O38" s="42">
        <f>N38/G38</f>
        <v>0.54263565891472865</v>
      </c>
      <c r="P38" s="107">
        <f t="shared" si="87"/>
        <v>59</v>
      </c>
      <c r="Q38" s="83">
        <v>129</v>
      </c>
      <c r="R38" s="42">
        <f t="shared" si="71"/>
        <v>1</v>
      </c>
      <c r="S38" s="107">
        <f t="shared" si="83"/>
        <v>0</v>
      </c>
      <c r="T38" s="83">
        <v>129</v>
      </c>
      <c r="U38" s="42">
        <f t="shared" si="72"/>
        <v>1</v>
      </c>
      <c r="V38" s="107">
        <f t="shared" si="73"/>
        <v>0</v>
      </c>
      <c r="W38" s="83">
        <v>129</v>
      </c>
      <c r="X38" s="42">
        <f t="shared" si="74"/>
        <v>1</v>
      </c>
      <c r="Y38" s="43">
        <f t="shared" si="84"/>
        <v>0</v>
      </c>
      <c r="Z38" s="83">
        <v>129</v>
      </c>
      <c r="AA38" s="42">
        <f>Z38/G38</f>
        <v>1</v>
      </c>
      <c r="AB38" s="137">
        <f t="shared" si="85"/>
        <v>0</v>
      </c>
      <c r="AC38" s="142">
        <v>129</v>
      </c>
      <c r="AD38" s="139">
        <f t="shared" si="76"/>
        <v>1</v>
      </c>
      <c r="AE38" s="137">
        <f t="shared" si="86"/>
        <v>0</v>
      </c>
      <c r="AF38" s="142">
        <v>129</v>
      </c>
      <c r="AG38" s="139">
        <f t="shared" si="77"/>
        <v>1</v>
      </c>
      <c r="AH38" s="137">
        <f t="shared" si="68"/>
        <v>0</v>
      </c>
      <c r="AI38" s="142">
        <v>129</v>
      </c>
      <c r="AJ38" s="139">
        <f t="shared" si="78"/>
        <v>1</v>
      </c>
      <c r="AK38" s="137">
        <f t="shared" si="69"/>
        <v>0</v>
      </c>
      <c r="AL38" s="142">
        <v>129</v>
      </c>
      <c r="AM38" s="139">
        <f t="shared" si="79"/>
        <v>1</v>
      </c>
      <c r="AN38" s="137">
        <f t="shared" si="70"/>
        <v>0</v>
      </c>
      <c r="AO38" s="142">
        <v>129</v>
      </c>
      <c r="AP38" s="139">
        <f t="shared" si="80"/>
        <v>1</v>
      </c>
      <c r="AQ38" s="163">
        <f t="shared" si="81"/>
        <v>0</v>
      </c>
      <c r="AR38" s="242"/>
      <c r="AS38" s="243"/>
      <c r="AT38" s="244"/>
      <c r="AU38" s="63"/>
      <c r="BC38" s="21"/>
    </row>
    <row r="39" spans="2:55" ht="33" customHeight="1" x14ac:dyDescent="0.2">
      <c r="B39" s="245" t="s">
        <v>57</v>
      </c>
      <c r="C39" s="246"/>
      <c r="D39" s="246"/>
      <c r="E39" s="246"/>
      <c r="F39" s="247"/>
      <c r="G39" s="123" t="s">
        <v>61</v>
      </c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122"/>
      <c r="AB39" s="122"/>
      <c r="AC39" s="122"/>
      <c r="AD39" s="122"/>
      <c r="AE39" s="122"/>
      <c r="AF39" s="122"/>
      <c r="AG39" s="122"/>
      <c r="AH39" s="122"/>
      <c r="AI39" s="122"/>
      <c r="AJ39" s="122"/>
      <c r="AK39" s="122"/>
      <c r="AL39" s="122"/>
      <c r="AM39" s="122"/>
      <c r="AN39" s="122"/>
      <c r="AO39" s="122"/>
      <c r="AP39" s="122"/>
      <c r="AQ39" s="122"/>
      <c r="AR39" s="76"/>
      <c r="AS39" s="76"/>
      <c r="AT39" s="77"/>
      <c r="AU39" s="63"/>
      <c r="AW39" s="46"/>
      <c r="AX39" s="47" t="s">
        <v>31</v>
      </c>
      <c r="AY39" s="47" t="s">
        <v>32</v>
      </c>
      <c r="AZ39" s="47" t="s">
        <v>33</v>
      </c>
      <c r="BA39" s="48" t="s">
        <v>0</v>
      </c>
    </row>
    <row r="40" spans="2:55" ht="20.25" customHeight="1" x14ac:dyDescent="0.2">
      <c r="B40" s="237"/>
      <c r="C40" s="240" t="s">
        <v>9</v>
      </c>
      <c r="D40" s="241"/>
      <c r="E40" s="241"/>
      <c r="F40" s="80" t="s">
        <v>10</v>
      </c>
      <c r="G40" s="159">
        <v>425</v>
      </c>
      <c r="H40" s="167"/>
      <c r="I40" s="168"/>
      <c r="J40" s="169"/>
      <c r="K40" s="170"/>
      <c r="L40" s="169"/>
      <c r="M40" s="170"/>
      <c r="N40" s="169"/>
      <c r="O40" s="170"/>
      <c r="P40" s="162">
        <f>Q40-N40</f>
        <v>280</v>
      </c>
      <c r="Q40" s="160">
        <v>280</v>
      </c>
      <c r="R40" s="161">
        <f>Q40/G40</f>
        <v>0.6588235294117647</v>
      </c>
      <c r="S40" s="162">
        <f>T40-Q40</f>
        <v>69</v>
      </c>
      <c r="T40" s="160">
        <v>349</v>
      </c>
      <c r="U40" s="161">
        <f>T40/G40</f>
        <v>0.82117647058823529</v>
      </c>
      <c r="V40" s="162">
        <f>W40-T40</f>
        <v>14</v>
      </c>
      <c r="W40" s="160">
        <v>363</v>
      </c>
      <c r="X40" s="161">
        <f>W40/G40</f>
        <v>0.85411764705882354</v>
      </c>
      <c r="Y40" s="163">
        <f>Z40-W40</f>
        <v>11</v>
      </c>
      <c r="Z40" s="160">
        <v>374</v>
      </c>
      <c r="AA40" s="161">
        <f>Z40/G40</f>
        <v>0.88</v>
      </c>
      <c r="AB40" s="164">
        <f>AC40-Z40</f>
        <v>5</v>
      </c>
      <c r="AC40" s="165">
        <v>379</v>
      </c>
      <c r="AD40" s="166">
        <f>AC40/$G40</f>
        <v>0.8917647058823529</v>
      </c>
      <c r="AE40" s="164">
        <f>AF40-AC40</f>
        <v>9</v>
      </c>
      <c r="AF40" s="165">
        <v>388</v>
      </c>
      <c r="AG40" s="166">
        <f>AF40/$G40</f>
        <v>0.91294117647058826</v>
      </c>
      <c r="AH40" s="164">
        <f t="shared" ref="AH40:AH46" si="88">AI40-AF40</f>
        <v>6</v>
      </c>
      <c r="AI40" s="165">
        <v>394</v>
      </c>
      <c r="AJ40" s="166">
        <f>AI40/$G40</f>
        <v>0.92705882352941171</v>
      </c>
      <c r="AK40" s="164">
        <f t="shared" ref="AK40:AK46" si="89">AL40-AI40</f>
        <v>8</v>
      </c>
      <c r="AL40" s="165">
        <v>402</v>
      </c>
      <c r="AM40" s="166">
        <f>AL40/$G40</f>
        <v>0.94588235294117651</v>
      </c>
      <c r="AN40" s="164">
        <f t="shared" ref="AN40:AN46" si="90">AO40-AL40</f>
        <v>3</v>
      </c>
      <c r="AO40" s="165">
        <v>405</v>
      </c>
      <c r="AP40" s="166">
        <f>AO40/$G40</f>
        <v>0.95294117647058818</v>
      </c>
      <c r="AQ40" s="163">
        <f>$G40-AO40</f>
        <v>20</v>
      </c>
      <c r="AR40" s="242"/>
      <c r="AS40" s="243"/>
      <c r="AT40" s="244"/>
      <c r="AU40" s="63"/>
      <c r="AW40" s="49" t="s">
        <v>34</v>
      </c>
      <c r="AX40" s="44">
        <v>265</v>
      </c>
      <c r="AY40" s="44">
        <v>2</v>
      </c>
      <c r="AZ40" s="51">
        <v>14</v>
      </c>
      <c r="BA40" s="45">
        <f>SUM(AX40:AZ40)</f>
        <v>281</v>
      </c>
      <c r="BC40" s="18"/>
    </row>
    <row r="41" spans="2:55" ht="20.25" customHeight="1" x14ac:dyDescent="0.2">
      <c r="B41" s="238"/>
      <c r="C41" s="22"/>
      <c r="D41" s="6" t="s">
        <v>11</v>
      </c>
      <c r="E41" s="7"/>
      <c r="F41" s="30" t="s">
        <v>54</v>
      </c>
      <c r="G41" s="67">
        <f>SUM(G42:G44)</f>
        <v>306</v>
      </c>
      <c r="H41" s="87"/>
      <c r="I41" s="91"/>
      <c r="J41" s="85"/>
      <c r="K41" s="86"/>
      <c r="L41" s="85"/>
      <c r="M41" s="86"/>
      <c r="N41" s="85"/>
      <c r="O41" s="86"/>
      <c r="P41" s="107">
        <f>Q41-N41</f>
        <v>189</v>
      </c>
      <c r="Q41" s="4">
        <f>SUM(Q42:Q44)</f>
        <v>189</v>
      </c>
      <c r="R41" s="5">
        <f>Q41/G41</f>
        <v>0.61764705882352944</v>
      </c>
      <c r="S41" s="107">
        <f>T41-Q41</f>
        <v>43</v>
      </c>
      <c r="T41" s="4">
        <f>SUM(T42:T44)</f>
        <v>232</v>
      </c>
      <c r="U41" s="5">
        <f t="shared" ref="U41:U46" si="91">T41/G41</f>
        <v>0.75816993464052285</v>
      </c>
      <c r="V41" s="107">
        <f t="shared" ref="V41:V46" si="92">W41-T41</f>
        <v>12</v>
      </c>
      <c r="W41" s="4">
        <f>SUM(W42:W44)</f>
        <v>244</v>
      </c>
      <c r="X41" s="5">
        <f t="shared" ref="X41:X46" si="93">W41/G41</f>
        <v>0.79738562091503273</v>
      </c>
      <c r="Y41" s="34">
        <f>Z41-W41</f>
        <v>11</v>
      </c>
      <c r="Z41" s="4">
        <f>SUM(Z42:Z44)</f>
        <v>255</v>
      </c>
      <c r="AA41" s="5">
        <f t="shared" ref="AA41:AA42" si="94">Z41/G41</f>
        <v>0.83333333333333337</v>
      </c>
      <c r="AB41" s="130">
        <f>AC41-Z41</f>
        <v>5</v>
      </c>
      <c r="AC41" s="131">
        <f>SUM(AC42:AC44)</f>
        <v>260</v>
      </c>
      <c r="AD41" s="132">
        <f t="shared" ref="AD41:AD46" si="95">AC41/$G41</f>
        <v>0.84967320261437906</v>
      </c>
      <c r="AE41" s="130">
        <f>AF41-AC41</f>
        <v>9</v>
      </c>
      <c r="AF41" s="131">
        <f>SUM(AF42:AF44)</f>
        <v>269</v>
      </c>
      <c r="AG41" s="132">
        <f t="shared" ref="AG41:AG46" si="96">AF41/$G41</f>
        <v>0.87908496732026142</v>
      </c>
      <c r="AH41" s="130">
        <f t="shared" si="88"/>
        <v>6</v>
      </c>
      <c r="AI41" s="131">
        <f>SUM(AI42:AI44)</f>
        <v>275</v>
      </c>
      <c r="AJ41" s="132">
        <f t="shared" ref="AJ41:AJ46" si="97">AI41/$G41</f>
        <v>0.89869281045751637</v>
      </c>
      <c r="AK41" s="130">
        <f t="shared" si="89"/>
        <v>8</v>
      </c>
      <c r="AL41" s="131">
        <f>SUM(AL42:AL44)</f>
        <v>283</v>
      </c>
      <c r="AM41" s="132">
        <f t="shared" ref="AM41:AM46" si="98">AL41/$G41</f>
        <v>0.92483660130718959</v>
      </c>
      <c r="AN41" s="130">
        <f t="shared" si="90"/>
        <v>3</v>
      </c>
      <c r="AO41" s="131">
        <f>SUM(AO42:AO44)</f>
        <v>286</v>
      </c>
      <c r="AP41" s="132">
        <f t="shared" ref="AP41:AP46" si="99">AO41/$G41</f>
        <v>0.934640522875817</v>
      </c>
      <c r="AQ41" s="163">
        <f t="shared" ref="AQ41:AQ46" si="100">$G41-AO41</f>
        <v>20</v>
      </c>
      <c r="AR41" s="242"/>
      <c r="AS41" s="243"/>
      <c r="AT41" s="244"/>
      <c r="AU41" s="63"/>
      <c r="AW41" s="1"/>
      <c r="AX41" s="1" t="s">
        <v>35</v>
      </c>
      <c r="AY41" s="1"/>
      <c r="AZ41" s="1"/>
      <c r="BA41" s="1"/>
      <c r="BC41" s="19"/>
    </row>
    <row r="42" spans="2:55" ht="20.25" customHeight="1" x14ac:dyDescent="0.2">
      <c r="B42" s="238"/>
      <c r="C42" s="22"/>
      <c r="D42" s="8"/>
      <c r="E42" s="9" t="s">
        <v>12</v>
      </c>
      <c r="F42" s="30" t="s">
        <v>54</v>
      </c>
      <c r="G42" s="67">
        <v>3</v>
      </c>
      <c r="H42" s="87"/>
      <c r="I42" s="91"/>
      <c r="J42" s="85"/>
      <c r="K42" s="86"/>
      <c r="L42" s="85"/>
      <c r="M42" s="86"/>
      <c r="N42" s="85"/>
      <c r="O42" s="86"/>
      <c r="P42" s="107">
        <f>Q42-N42</f>
        <v>1</v>
      </c>
      <c r="Q42" s="4">
        <v>1</v>
      </c>
      <c r="R42" s="5">
        <f t="shared" ref="R42" si="101">Q42/G42</f>
        <v>0.33333333333333331</v>
      </c>
      <c r="S42" s="107">
        <f t="shared" ref="S42:S46" si="102">T42-Q42</f>
        <v>0</v>
      </c>
      <c r="T42" s="4">
        <v>1</v>
      </c>
      <c r="U42" s="5">
        <f t="shared" si="91"/>
        <v>0.33333333333333331</v>
      </c>
      <c r="V42" s="107">
        <f>W42-T42</f>
        <v>1</v>
      </c>
      <c r="W42" s="4">
        <v>2</v>
      </c>
      <c r="X42" s="5">
        <f t="shared" si="93"/>
        <v>0.66666666666666663</v>
      </c>
      <c r="Y42" s="34">
        <f t="shared" ref="Y42:Y46" si="103">Z42-W42</f>
        <v>0</v>
      </c>
      <c r="Z42" s="4">
        <v>2</v>
      </c>
      <c r="AA42" s="5">
        <f t="shared" si="94"/>
        <v>0.66666666666666663</v>
      </c>
      <c r="AB42" s="130">
        <f t="shared" ref="AB42:AB46" si="104">AC42-Z42</f>
        <v>1</v>
      </c>
      <c r="AC42" s="131">
        <v>3</v>
      </c>
      <c r="AD42" s="132">
        <f t="shared" si="95"/>
        <v>1</v>
      </c>
      <c r="AE42" s="130">
        <f t="shared" ref="AE42:AE46" si="105">AF42-AC42</f>
        <v>0</v>
      </c>
      <c r="AF42" s="131">
        <v>3</v>
      </c>
      <c r="AG42" s="132">
        <f t="shared" si="96"/>
        <v>1</v>
      </c>
      <c r="AH42" s="130">
        <f t="shared" si="88"/>
        <v>0</v>
      </c>
      <c r="AI42" s="131">
        <v>3</v>
      </c>
      <c r="AJ42" s="132">
        <f t="shared" si="97"/>
        <v>1</v>
      </c>
      <c r="AK42" s="130">
        <f t="shared" si="89"/>
        <v>0</v>
      </c>
      <c r="AL42" s="131">
        <v>3</v>
      </c>
      <c r="AM42" s="132">
        <f t="shared" si="98"/>
        <v>1</v>
      </c>
      <c r="AN42" s="130">
        <f t="shared" si="90"/>
        <v>0</v>
      </c>
      <c r="AO42" s="131">
        <v>3</v>
      </c>
      <c r="AP42" s="132">
        <f t="shared" si="99"/>
        <v>1</v>
      </c>
      <c r="AQ42" s="163">
        <f t="shared" si="100"/>
        <v>0</v>
      </c>
      <c r="AR42" s="242"/>
      <c r="AS42" s="243"/>
      <c r="AT42" s="244"/>
      <c r="AU42" s="63"/>
      <c r="AW42" t="s">
        <v>44</v>
      </c>
      <c r="BC42" s="19"/>
    </row>
    <row r="43" spans="2:55" ht="20.25" customHeight="1" x14ac:dyDescent="0.2">
      <c r="B43" s="238"/>
      <c r="C43" s="22"/>
      <c r="D43" s="8"/>
      <c r="E43" s="15" t="s">
        <v>13</v>
      </c>
      <c r="F43" s="31" t="s">
        <v>54</v>
      </c>
      <c r="G43" s="68">
        <v>134</v>
      </c>
      <c r="H43" s="92"/>
      <c r="I43" s="93"/>
      <c r="J43" s="94"/>
      <c r="K43" s="95"/>
      <c r="L43" s="94"/>
      <c r="M43" s="95"/>
      <c r="N43" s="94"/>
      <c r="O43" s="95"/>
      <c r="P43" s="108">
        <f t="shared" ref="P43:P46" si="106">Q43-N43</f>
        <v>95</v>
      </c>
      <c r="Q43" s="16">
        <v>95</v>
      </c>
      <c r="R43" s="17">
        <f>Q43/G43</f>
        <v>0.70895522388059706</v>
      </c>
      <c r="S43" s="108">
        <f t="shared" si="102"/>
        <v>14</v>
      </c>
      <c r="T43" s="16">
        <v>109</v>
      </c>
      <c r="U43" s="17">
        <f t="shared" si="91"/>
        <v>0.81343283582089554</v>
      </c>
      <c r="V43" s="108">
        <f t="shared" si="92"/>
        <v>3</v>
      </c>
      <c r="W43" s="16">
        <v>112</v>
      </c>
      <c r="X43" s="17">
        <f t="shared" si="93"/>
        <v>0.83582089552238803</v>
      </c>
      <c r="Y43" s="36">
        <f t="shared" si="103"/>
        <v>1</v>
      </c>
      <c r="Z43" s="16">
        <v>113</v>
      </c>
      <c r="AA43" s="17">
        <f>Z43/G43</f>
        <v>0.84328358208955223</v>
      </c>
      <c r="AB43" s="134">
        <f t="shared" si="104"/>
        <v>1</v>
      </c>
      <c r="AC43" s="135">
        <v>114</v>
      </c>
      <c r="AD43" s="136">
        <f t="shared" si="95"/>
        <v>0.85074626865671643</v>
      </c>
      <c r="AE43" s="134">
        <f t="shared" si="105"/>
        <v>3</v>
      </c>
      <c r="AF43" s="135">
        <v>117</v>
      </c>
      <c r="AG43" s="136">
        <f t="shared" si="96"/>
        <v>0.87313432835820892</v>
      </c>
      <c r="AH43" s="134">
        <f t="shared" si="88"/>
        <v>6</v>
      </c>
      <c r="AI43" s="135">
        <v>123</v>
      </c>
      <c r="AJ43" s="136">
        <f t="shared" si="97"/>
        <v>0.91791044776119401</v>
      </c>
      <c r="AK43" s="134">
        <f t="shared" si="89"/>
        <v>4</v>
      </c>
      <c r="AL43" s="135">
        <v>127</v>
      </c>
      <c r="AM43" s="136">
        <f t="shared" si="98"/>
        <v>0.94776119402985071</v>
      </c>
      <c r="AN43" s="134">
        <f t="shared" si="90"/>
        <v>1</v>
      </c>
      <c r="AO43" s="135">
        <v>128</v>
      </c>
      <c r="AP43" s="136">
        <f t="shared" si="99"/>
        <v>0.95522388059701491</v>
      </c>
      <c r="AQ43" s="193">
        <f t="shared" si="100"/>
        <v>6</v>
      </c>
      <c r="AR43" s="242"/>
      <c r="AS43" s="243"/>
      <c r="AT43" s="244"/>
      <c r="AU43" s="63"/>
      <c r="AW43" t="s">
        <v>50</v>
      </c>
      <c r="BC43" s="20"/>
    </row>
    <row r="44" spans="2:55" ht="20.25" customHeight="1" x14ac:dyDescent="0.2">
      <c r="B44" s="238"/>
      <c r="C44" s="22"/>
      <c r="D44" s="10"/>
      <c r="E44" s="9" t="s">
        <v>14</v>
      </c>
      <c r="F44" s="30" t="s">
        <v>54</v>
      </c>
      <c r="G44" s="67">
        <v>169</v>
      </c>
      <c r="H44" s="87"/>
      <c r="I44" s="91"/>
      <c r="J44" s="85"/>
      <c r="K44" s="86"/>
      <c r="L44" s="85"/>
      <c r="M44" s="86"/>
      <c r="N44" s="85"/>
      <c r="O44" s="86"/>
      <c r="P44" s="107">
        <f t="shared" si="106"/>
        <v>93</v>
      </c>
      <c r="Q44" s="4">
        <v>93</v>
      </c>
      <c r="R44" s="5">
        <f>Q44/G44</f>
        <v>0.55029585798816572</v>
      </c>
      <c r="S44" s="107">
        <f t="shared" si="102"/>
        <v>29</v>
      </c>
      <c r="T44" s="4">
        <v>122</v>
      </c>
      <c r="U44" s="5">
        <f t="shared" si="91"/>
        <v>0.72189349112426038</v>
      </c>
      <c r="V44" s="107">
        <f t="shared" si="92"/>
        <v>8</v>
      </c>
      <c r="W44" s="4">
        <v>130</v>
      </c>
      <c r="X44" s="5">
        <f t="shared" si="93"/>
        <v>0.76923076923076927</v>
      </c>
      <c r="Y44" s="34">
        <f t="shared" si="103"/>
        <v>10</v>
      </c>
      <c r="Z44" s="4">
        <v>140</v>
      </c>
      <c r="AA44" s="5">
        <f>Z44/G44</f>
        <v>0.82840236686390534</v>
      </c>
      <c r="AB44" s="130">
        <f t="shared" si="104"/>
        <v>3</v>
      </c>
      <c r="AC44" s="131">
        <v>143</v>
      </c>
      <c r="AD44" s="132">
        <f t="shared" si="95"/>
        <v>0.84615384615384615</v>
      </c>
      <c r="AE44" s="130">
        <f t="shared" si="105"/>
        <v>6</v>
      </c>
      <c r="AF44" s="131">
        <v>149</v>
      </c>
      <c r="AG44" s="132">
        <f t="shared" si="96"/>
        <v>0.88165680473372776</v>
      </c>
      <c r="AH44" s="130">
        <f t="shared" si="88"/>
        <v>0</v>
      </c>
      <c r="AI44" s="131">
        <v>149</v>
      </c>
      <c r="AJ44" s="132">
        <f t="shared" si="97"/>
        <v>0.88165680473372776</v>
      </c>
      <c r="AK44" s="130">
        <f t="shared" si="89"/>
        <v>4</v>
      </c>
      <c r="AL44" s="131">
        <v>153</v>
      </c>
      <c r="AM44" s="132">
        <f t="shared" si="98"/>
        <v>0.90532544378698221</v>
      </c>
      <c r="AN44" s="130">
        <f t="shared" si="90"/>
        <v>2</v>
      </c>
      <c r="AO44" s="131">
        <v>155</v>
      </c>
      <c r="AP44" s="132">
        <f t="shared" si="99"/>
        <v>0.91715976331360949</v>
      </c>
      <c r="AQ44" s="163">
        <f t="shared" si="100"/>
        <v>14</v>
      </c>
      <c r="AR44" s="242"/>
      <c r="AS44" s="243"/>
      <c r="AT44" s="244"/>
      <c r="AU44" s="63"/>
      <c r="BC44" s="19"/>
    </row>
    <row r="45" spans="2:55" ht="20.25" customHeight="1" x14ac:dyDescent="0.2">
      <c r="B45" s="238"/>
      <c r="C45" s="22"/>
      <c r="D45" s="9" t="s">
        <v>15</v>
      </c>
      <c r="E45" s="7"/>
      <c r="F45" s="30" t="s">
        <v>54</v>
      </c>
      <c r="G45" s="67">
        <v>174</v>
      </c>
      <c r="H45" s="87"/>
      <c r="I45" s="91"/>
      <c r="J45" s="96"/>
      <c r="K45" s="97"/>
      <c r="L45" s="96"/>
      <c r="M45" s="97"/>
      <c r="N45" s="96"/>
      <c r="O45" s="97"/>
      <c r="P45" s="107">
        <f t="shared" si="106"/>
        <v>174</v>
      </c>
      <c r="Q45" s="62">
        <v>174</v>
      </c>
      <c r="R45" s="5">
        <f>Q45/G45</f>
        <v>1</v>
      </c>
      <c r="S45" s="107">
        <f>T45-Q45</f>
        <v>0</v>
      </c>
      <c r="T45" s="62">
        <v>174</v>
      </c>
      <c r="U45" s="5">
        <f t="shared" si="91"/>
        <v>1</v>
      </c>
      <c r="V45" s="107">
        <f t="shared" si="92"/>
        <v>0</v>
      </c>
      <c r="W45" s="62">
        <v>174</v>
      </c>
      <c r="X45" s="5">
        <f t="shared" si="93"/>
        <v>1</v>
      </c>
      <c r="Y45" s="34">
        <f t="shared" si="103"/>
        <v>0</v>
      </c>
      <c r="Z45" s="62">
        <v>174</v>
      </c>
      <c r="AA45" s="5">
        <f>Z45/G45</f>
        <v>1</v>
      </c>
      <c r="AB45" s="130">
        <f t="shared" si="104"/>
        <v>0</v>
      </c>
      <c r="AC45" s="141">
        <v>174</v>
      </c>
      <c r="AD45" s="132">
        <f t="shared" si="95"/>
        <v>1</v>
      </c>
      <c r="AE45" s="130">
        <f t="shared" si="105"/>
        <v>0</v>
      </c>
      <c r="AF45" s="141">
        <v>174</v>
      </c>
      <c r="AG45" s="132">
        <f t="shared" si="96"/>
        <v>1</v>
      </c>
      <c r="AH45" s="130">
        <f t="shared" si="88"/>
        <v>0</v>
      </c>
      <c r="AI45" s="141">
        <v>174</v>
      </c>
      <c r="AJ45" s="132">
        <f t="shared" si="97"/>
        <v>1</v>
      </c>
      <c r="AK45" s="130">
        <f t="shared" si="89"/>
        <v>0</v>
      </c>
      <c r="AL45" s="141">
        <v>174</v>
      </c>
      <c r="AM45" s="132">
        <f t="shared" si="98"/>
        <v>1</v>
      </c>
      <c r="AN45" s="130">
        <f t="shared" si="90"/>
        <v>0</v>
      </c>
      <c r="AO45" s="141">
        <v>174</v>
      </c>
      <c r="AP45" s="132">
        <f t="shared" si="99"/>
        <v>1</v>
      </c>
      <c r="AQ45" s="163">
        <f t="shared" si="100"/>
        <v>0</v>
      </c>
      <c r="AR45" s="242"/>
      <c r="AS45" s="243"/>
      <c r="AT45" s="244"/>
      <c r="AU45" s="63"/>
      <c r="AV45">
        <v>254</v>
      </c>
      <c r="BC45" s="19"/>
    </row>
    <row r="46" spans="2:55" ht="20.25" customHeight="1" x14ac:dyDescent="0.2">
      <c r="B46" s="239"/>
      <c r="C46" s="22"/>
      <c r="D46" s="6" t="s">
        <v>16</v>
      </c>
      <c r="E46" s="38"/>
      <c r="F46" s="39" t="s">
        <v>54</v>
      </c>
      <c r="G46" s="67">
        <v>92</v>
      </c>
      <c r="H46" s="98"/>
      <c r="I46" s="99"/>
      <c r="J46" s="100"/>
      <c r="K46" s="101"/>
      <c r="L46" s="100"/>
      <c r="M46" s="101"/>
      <c r="N46" s="100"/>
      <c r="O46" s="101"/>
      <c r="P46" s="107">
        <f t="shared" si="106"/>
        <v>55</v>
      </c>
      <c r="Q46" s="62">
        <v>55</v>
      </c>
      <c r="R46" s="42">
        <f>Q46/G46</f>
        <v>0.59782608695652173</v>
      </c>
      <c r="S46" s="107">
        <f t="shared" si="102"/>
        <v>36</v>
      </c>
      <c r="T46" s="83">
        <v>91</v>
      </c>
      <c r="U46" s="42">
        <f t="shared" si="91"/>
        <v>0.98913043478260865</v>
      </c>
      <c r="V46" s="107">
        <f t="shared" si="92"/>
        <v>1</v>
      </c>
      <c r="W46" s="83">
        <v>92</v>
      </c>
      <c r="X46" s="42">
        <f t="shared" si="93"/>
        <v>1</v>
      </c>
      <c r="Y46" s="43">
        <f t="shared" si="103"/>
        <v>0</v>
      </c>
      <c r="Z46" s="83">
        <v>92</v>
      </c>
      <c r="AA46" s="42">
        <f>Z46/G46</f>
        <v>1</v>
      </c>
      <c r="AB46" s="137">
        <f t="shared" si="104"/>
        <v>0</v>
      </c>
      <c r="AC46" s="142">
        <v>92</v>
      </c>
      <c r="AD46" s="139">
        <f t="shared" si="95"/>
        <v>1</v>
      </c>
      <c r="AE46" s="137">
        <f t="shared" si="105"/>
        <v>0</v>
      </c>
      <c r="AF46" s="142">
        <v>92</v>
      </c>
      <c r="AG46" s="139">
        <f t="shared" si="96"/>
        <v>1</v>
      </c>
      <c r="AH46" s="137">
        <f t="shared" si="88"/>
        <v>0</v>
      </c>
      <c r="AI46" s="142">
        <v>92</v>
      </c>
      <c r="AJ46" s="139">
        <f t="shared" si="97"/>
        <v>1</v>
      </c>
      <c r="AK46" s="137">
        <f t="shared" si="89"/>
        <v>0</v>
      </c>
      <c r="AL46" s="142">
        <v>92</v>
      </c>
      <c r="AM46" s="139">
        <f t="shared" si="98"/>
        <v>1</v>
      </c>
      <c r="AN46" s="137">
        <f t="shared" si="90"/>
        <v>0</v>
      </c>
      <c r="AO46" s="142">
        <v>92</v>
      </c>
      <c r="AP46" s="139">
        <f t="shared" si="99"/>
        <v>1</v>
      </c>
      <c r="AQ46" s="163">
        <f t="shared" si="100"/>
        <v>0</v>
      </c>
      <c r="AR46" s="242"/>
      <c r="AS46" s="243"/>
      <c r="AT46" s="244"/>
      <c r="AU46" s="63"/>
      <c r="AV46">
        <v>188</v>
      </c>
      <c r="BC46" s="21"/>
    </row>
    <row r="47" spans="2:55" ht="33" customHeight="1" x14ac:dyDescent="0.2">
      <c r="B47" s="245" t="s">
        <v>59</v>
      </c>
      <c r="C47" s="246"/>
      <c r="D47" s="246"/>
      <c r="E47" s="246"/>
      <c r="F47" s="247"/>
      <c r="G47" s="123" t="s">
        <v>60</v>
      </c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122"/>
      <c r="AB47" s="122"/>
      <c r="AC47" s="122"/>
      <c r="AD47" s="122"/>
      <c r="AE47" s="122"/>
      <c r="AF47" s="122"/>
      <c r="AG47" s="122"/>
      <c r="AH47" s="122"/>
      <c r="AI47" s="122"/>
      <c r="AJ47" s="122"/>
      <c r="AK47" s="122"/>
      <c r="AL47" s="122"/>
      <c r="AM47" s="122"/>
      <c r="AN47" s="122"/>
      <c r="AO47" s="122"/>
      <c r="AP47" s="122"/>
      <c r="AQ47" s="122"/>
      <c r="AR47" s="76"/>
      <c r="AS47" s="76"/>
      <c r="AT47" s="77"/>
      <c r="AU47" s="63"/>
      <c r="AW47" s="46"/>
      <c r="AX47" s="47" t="s">
        <v>31</v>
      </c>
      <c r="AY47" s="47" t="s">
        <v>32</v>
      </c>
      <c r="AZ47" s="47" t="s">
        <v>33</v>
      </c>
      <c r="BA47" s="48" t="s">
        <v>0</v>
      </c>
    </row>
    <row r="48" spans="2:55" ht="20.25" customHeight="1" x14ac:dyDescent="0.2">
      <c r="B48" s="237"/>
      <c r="C48" s="240" t="s">
        <v>9</v>
      </c>
      <c r="D48" s="241"/>
      <c r="E48" s="241"/>
      <c r="F48" s="80" t="s">
        <v>10</v>
      </c>
      <c r="G48" s="159">
        <v>374</v>
      </c>
      <c r="H48" s="167"/>
      <c r="I48" s="168"/>
      <c r="J48" s="169"/>
      <c r="K48" s="170"/>
      <c r="L48" s="169"/>
      <c r="M48" s="170"/>
      <c r="N48" s="169"/>
      <c r="O48" s="170"/>
      <c r="P48" s="171"/>
      <c r="Q48" s="169"/>
      <c r="R48" s="170"/>
      <c r="S48" s="162">
        <f>T48-Q48</f>
        <v>233</v>
      </c>
      <c r="T48" s="160">
        <v>233</v>
      </c>
      <c r="U48" s="161">
        <f>T48/G48</f>
        <v>0.62299465240641716</v>
      </c>
      <c r="V48" s="162">
        <f>W48-T48</f>
        <v>68</v>
      </c>
      <c r="W48" s="160">
        <v>301</v>
      </c>
      <c r="X48" s="161">
        <f>W48/G48</f>
        <v>0.80481283422459893</v>
      </c>
      <c r="Y48" s="163">
        <f>Z48-W48</f>
        <v>19</v>
      </c>
      <c r="Z48" s="160">
        <v>320</v>
      </c>
      <c r="AA48" s="161">
        <f>Z48/G48</f>
        <v>0.85561497326203206</v>
      </c>
      <c r="AB48" s="164">
        <f>AC48-Z48</f>
        <v>2</v>
      </c>
      <c r="AC48" s="165">
        <v>322</v>
      </c>
      <c r="AD48" s="166">
        <f>AC48/$G48</f>
        <v>0.86096256684491979</v>
      </c>
      <c r="AE48" s="164">
        <f>AF48-AC48</f>
        <v>12</v>
      </c>
      <c r="AF48" s="165">
        <v>334</v>
      </c>
      <c r="AG48" s="166">
        <f>AF48/$G48</f>
        <v>0.89304812834224601</v>
      </c>
      <c r="AH48" s="164">
        <f t="shared" ref="AH48:AH54" si="107">AI48-AF48</f>
        <v>10</v>
      </c>
      <c r="AI48" s="165">
        <v>344</v>
      </c>
      <c r="AJ48" s="166">
        <f>AI48/$G48</f>
        <v>0.9197860962566845</v>
      </c>
      <c r="AK48" s="164">
        <f t="shared" ref="AK48:AK54" si="108">AL48-AI48</f>
        <v>8</v>
      </c>
      <c r="AL48" s="165">
        <v>352</v>
      </c>
      <c r="AM48" s="166">
        <f>AL48/$G48</f>
        <v>0.94117647058823528</v>
      </c>
      <c r="AN48" s="164">
        <f t="shared" ref="AN48:AN54" si="109">AO48-AL48</f>
        <v>6</v>
      </c>
      <c r="AO48" s="165">
        <v>358</v>
      </c>
      <c r="AP48" s="166">
        <f>AO48/$G48</f>
        <v>0.95721925133689845</v>
      </c>
      <c r="AQ48" s="163">
        <f>$G48-AO48</f>
        <v>16</v>
      </c>
      <c r="AR48" s="242"/>
      <c r="AS48" s="243"/>
      <c r="AT48" s="244"/>
      <c r="AU48" s="63"/>
      <c r="AW48" s="49" t="s">
        <v>34</v>
      </c>
      <c r="AX48" s="44">
        <v>265</v>
      </c>
      <c r="AY48" s="44">
        <v>2</v>
      </c>
      <c r="AZ48" s="51">
        <v>14</v>
      </c>
      <c r="BA48" s="45">
        <f>SUM(AX48:AZ48)</f>
        <v>281</v>
      </c>
      <c r="BC48" s="18"/>
    </row>
    <row r="49" spans="2:55" ht="20.25" customHeight="1" x14ac:dyDescent="0.2">
      <c r="B49" s="238"/>
      <c r="C49" s="22"/>
      <c r="D49" s="6" t="s">
        <v>11</v>
      </c>
      <c r="E49" s="7"/>
      <c r="F49" s="30" t="s">
        <v>54</v>
      </c>
      <c r="G49" s="67">
        <f>SUM(G50:G52)</f>
        <v>254</v>
      </c>
      <c r="H49" s="87"/>
      <c r="I49" s="91"/>
      <c r="J49" s="85"/>
      <c r="K49" s="86"/>
      <c r="L49" s="85"/>
      <c r="M49" s="86"/>
      <c r="N49" s="85"/>
      <c r="O49" s="86"/>
      <c r="P49" s="110"/>
      <c r="Q49" s="85"/>
      <c r="R49" s="86"/>
      <c r="S49" s="107">
        <f>T49-Q49</f>
        <v>124</v>
      </c>
      <c r="T49" s="4">
        <f>SUM(T50:T52)</f>
        <v>124</v>
      </c>
      <c r="U49" s="5">
        <f t="shared" ref="U49:U54" si="110">T49/G49</f>
        <v>0.48818897637795278</v>
      </c>
      <c r="V49" s="107">
        <f>W49-T49</f>
        <v>60</v>
      </c>
      <c r="W49" s="4">
        <f>SUM(W50:W52)</f>
        <v>184</v>
      </c>
      <c r="X49" s="5">
        <f t="shared" ref="X49:X54" si="111">W49/G49</f>
        <v>0.72440944881889768</v>
      </c>
      <c r="Y49" s="34">
        <f>Z49-W49</f>
        <v>17</v>
      </c>
      <c r="Z49" s="4">
        <f>SUM(Z50:Z52)</f>
        <v>201</v>
      </c>
      <c r="AA49" s="5">
        <f t="shared" ref="AA49:AA50" si="112">Z49/G49</f>
        <v>0.79133858267716539</v>
      </c>
      <c r="AB49" s="130">
        <f>AC49-Z49</f>
        <v>2</v>
      </c>
      <c r="AC49" s="131">
        <f>SUM(AC50:AC52)</f>
        <v>203</v>
      </c>
      <c r="AD49" s="132">
        <f t="shared" ref="AD49:AD54" si="113">AC49/$G49</f>
        <v>0.79921259842519687</v>
      </c>
      <c r="AE49" s="130">
        <f>AF49-AC49</f>
        <v>11</v>
      </c>
      <c r="AF49" s="131">
        <f>SUM(AF50:AF52)</f>
        <v>214</v>
      </c>
      <c r="AG49" s="132">
        <f t="shared" ref="AG49:AG54" si="114">AF49/$G49</f>
        <v>0.84251968503937003</v>
      </c>
      <c r="AH49" s="130">
        <f t="shared" si="107"/>
        <v>10</v>
      </c>
      <c r="AI49" s="131">
        <f>SUM(AI50:AI52)</f>
        <v>224</v>
      </c>
      <c r="AJ49" s="132">
        <f t="shared" ref="AJ49:AJ54" si="115">AI49/$G49</f>
        <v>0.88188976377952755</v>
      </c>
      <c r="AK49" s="130">
        <f t="shared" si="108"/>
        <v>8</v>
      </c>
      <c r="AL49" s="131">
        <f>SUM(AL50:AL52)</f>
        <v>232</v>
      </c>
      <c r="AM49" s="132">
        <f t="shared" ref="AM49:AM54" si="116">AL49/$G49</f>
        <v>0.91338582677165359</v>
      </c>
      <c r="AN49" s="130">
        <f t="shared" si="109"/>
        <v>6</v>
      </c>
      <c r="AO49" s="131">
        <f>SUM(AO50:AO52)</f>
        <v>238</v>
      </c>
      <c r="AP49" s="132">
        <f t="shared" ref="AP49:AP54" si="117">AO49/$G49</f>
        <v>0.93700787401574803</v>
      </c>
      <c r="AQ49" s="163">
        <f t="shared" ref="AQ49:AQ54" si="118">$G49-AO49</f>
        <v>16</v>
      </c>
      <c r="AR49" s="242"/>
      <c r="AS49" s="243"/>
      <c r="AT49" s="244"/>
      <c r="AU49" s="63"/>
      <c r="AW49" s="1"/>
      <c r="AX49" s="1" t="s">
        <v>35</v>
      </c>
      <c r="AY49" s="1"/>
      <c r="AZ49" s="1"/>
      <c r="BA49" s="1"/>
      <c r="BC49" s="19"/>
    </row>
    <row r="50" spans="2:55" ht="20.25" customHeight="1" x14ac:dyDescent="0.2">
      <c r="B50" s="238"/>
      <c r="C50" s="22"/>
      <c r="D50" s="8"/>
      <c r="E50" s="9" t="s">
        <v>12</v>
      </c>
      <c r="F50" s="30" t="s">
        <v>54</v>
      </c>
      <c r="G50" s="67">
        <v>7</v>
      </c>
      <c r="H50" s="87"/>
      <c r="I50" s="91"/>
      <c r="J50" s="85"/>
      <c r="K50" s="86"/>
      <c r="L50" s="85"/>
      <c r="M50" s="86"/>
      <c r="N50" s="85"/>
      <c r="O50" s="86"/>
      <c r="P50" s="110"/>
      <c r="Q50" s="85"/>
      <c r="R50" s="86"/>
      <c r="S50" s="107">
        <f>T50-Q50</f>
        <v>6</v>
      </c>
      <c r="T50" s="4">
        <v>6</v>
      </c>
      <c r="U50" s="5">
        <f t="shared" si="110"/>
        <v>0.8571428571428571</v>
      </c>
      <c r="V50" s="107">
        <f>W50-T50</f>
        <v>1</v>
      </c>
      <c r="W50" s="4">
        <v>7</v>
      </c>
      <c r="X50" s="5">
        <f t="shared" si="111"/>
        <v>1</v>
      </c>
      <c r="Y50" s="34">
        <f t="shared" ref="Y50:Y54" si="119">Z50-W50</f>
        <v>0</v>
      </c>
      <c r="Z50" s="4">
        <v>7</v>
      </c>
      <c r="AA50" s="5">
        <f t="shared" si="112"/>
        <v>1</v>
      </c>
      <c r="AB50" s="130">
        <f t="shared" ref="AB50:AB54" si="120">AC50-Z50</f>
        <v>0</v>
      </c>
      <c r="AC50" s="131">
        <v>7</v>
      </c>
      <c r="AD50" s="132">
        <f t="shared" si="113"/>
        <v>1</v>
      </c>
      <c r="AE50" s="130">
        <f t="shared" ref="AE50:AE54" si="121">AF50-AC50</f>
        <v>0</v>
      </c>
      <c r="AF50" s="131">
        <v>7</v>
      </c>
      <c r="AG50" s="132">
        <f t="shared" si="114"/>
        <v>1</v>
      </c>
      <c r="AH50" s="130">
        <f t="shared" si="107"/>
        <v>0</v>
      </c>
      <c r="AI50" s="131">
        <v>7</v>
      </c>
      <c r="AJ50" s="132">
        <f t="shared" si="115"/>
        <v>1</v>
      </c>
      <c r="AK50" s="130">
        <f t="shared" si="108"/>
        <v>0</v>
      </c>
      <c r="AL50" s="131">
        <v>7</v>
      </c>
      <c r="AM50" s="132">
        <f t="shared" si="116"/>
        <v>1</v>
      </c>
      <c r="AN50" s="130">
        <f t="shared" si="109"/>
        <v>0</v>
      </c>
      <c r="AO50" s="131">
        <v>7</v>
      </c>
      <c r="AP50" s="132">
        <f t="shared" si="117"/>
        <v>1</v>
      </c>
      <c r="AQ50" s="163">
        <f t="shared" si="118"/>
        <v>0</v>
      </c>
      <c r="AR50" s="242"/>
      <c r="AS50" s="243"/>
      <c r="AT50" s="244"/>
      <c r="AU50" s="63"/>
      <c r="AW50" t="s">
        <v>44</v>
      </c>
      <c r="BC50" s="19"/>
    </row>
    <row r="51" spans="2:55" ht="20.25" customHeight="1" x14ac:dyDescent="0.2">
      <c r="B51" s="238"/>
      <c r="C51" s="22"/>
      <c r="D51" s="8"/>
      <c r="E51" s="15" t="s">
        <v>13</v>
      </c>
      <c r="F51" s="31" t="s">
        <v>54</v>
      </c>
      <c r="G51" s="68">
        <v>110</v>
      </c>
      <c r="H51" s="92"/>
      <c r="I51" s="93"/>
      <c r="J51" s="94"/>
      <c r="K51" s="95"/>
      <c r="L51" s="94"/>
      <c r="M51" s="95"/>
      <c r="N51" s="94"/>
      <c r="O51" s="95"/>
      <c r="P51" s="111"/>
      <c r="Q51" s="94"/>
      <c r="R51" s="95"/>
      <c r="S51" s="108">
        <f t="shared" ref="S51:S54" si="122">T51-Q51</f>
        <v>58</v>
      </c>
      <c r="T51" s="16">
        <v>58</v>
      </c>
      <c r="U51" s="17">
        <f t="shared" si="110"/>
        <v>0.52727272727272723</v>
      </c>
      <c r="V51" s="108">
        <f t="shared" ref="V51:V54" si="123">W51-T51</f>
        <v>25</v>
      </c>
      <c r="W51" s="16">
        <v>83</v>
      </c>
      <c r="X51" s="17">
        <f t="shared" si="111"/>
        <v>0.75454545454545452</v>
      </c>
      <c r="Y51" s="36">
        <f t="shared" si="119"/>
        <v>8</v>
      </c>
      <c r="Z51" s="16">
        <v>91</v>
      </c>
      <c r="AA51" s="17">
        <f>Z51/G51</f>
        <v>0.82727272727272727</v>
      </c>
      <c r="AB51" s="134">
        <f t="shared" si="120"/>
        <v>1</v>
      </c>
      <c r="AC51" s="135">
        <v>92</v>
      </c>
      <c r="AD51" s="136">
        <f t="shared" si="113"/>
        <v>0.83636363636363631</v>
      </c>
      <c r="AE51" s="134">
        <f t="shared" si="121"/>
        <v>2</v>
      </c>
      <c r="AF51" s="135">
        <v>94</v>
      </c>
      <c r="AG51" s="136">
        <f t="shared" si="114"/>
        <v>0.8545454545454545</v>
      </c>
      <c r="AH51" s="134">
        <f t="shared" si="107"/>
        <v>8</v>
      </c>
      <c r="AI51" s="135">
        <v>102</v>
      </c>
      <c r="AJ51" s="136">
        <f t="shared" si="115"/>
        <v>0.92727272727272725</v>
      </c>
      <c r="AK51" s="134">
        <f t="shared" si="108"/>
        <v>2</v>
      </c>
      <c r="AL51" s="135">
        <v>104</v>
      </c>
      <c r="AM51" s="136">
        <f t="shared" si="116"/>
        <v>0.94545454545454544</v>
      </c>
      <c r="AN51" s="134">
        <f t="shared" si="109"/>
        <v>2</v>
      </c>
      <c r="AO51" s="135">
        <v>106</v>
      </c>
      <c r="AP51" s="136">
        <f t="shared" si="117"/>
        <v>0.96363636363636362</v>
      </c>
      <c r="AQ51" s="193">
        <f t="shared" si="118"/>
        <v>4</v>
      </c>
      <c r="AR51" s="242"/>
      <c r="AS51" s="243"/>
      <c r="AT51" s="244"/>
      <c r="AU51" s="63"/>
      <c r="AW51" t="s">
        <v>50</v>
      </c>
      <c r="BC51" s="20"/>
    </row>
    <row r="52" spans="2:55" ht="20.25" customHeight="1" x14ac:dyDescent="0.2">
      <c r="B52" s="238"/>
      <c r="C52" s="22"/>
      <c r="D52" s="10"/>
      <c r="E52" s="9" t="s">
        <v>14</v>
      </c>
      <c r="F52" s="30" t="s">
        <v>54</v>
      </c>
      <c r="G52" s="67">
        <v>137</v>
      </c>
      <c r="H52" s="87"/>
      <c r="I52" s="91"/>
      <c r="J52" s="85"/>
      <c r="K52" s="86"/>
      <c r="L52" s="85"/>
      <c r="M52" s="86"/>
      <c r="N52" s="85"/>
      <c r="O52" s="86"/>
      <c r="P52" s="110"/>
      <c r="Q52" s="85"/>
      <c r="R52" s="86"/>
      <c r="S52" s="107">
        <f t="shared" si="122"/>
        <v>60</v>
      </c>
      <c r="T52" s="4">
        <v>60</v>
      </c>
      <c r="U52" s="5">
        <f t="shared" si="110"/>
        <v>0.43795620437956206</v>
      </c>
      <c r="V52" s="107">
        <f t="shared" si="123"/>
        <v>34</v>
      </c>
      <c r="W52" s="4">
        <v>94</v>
      </c>
      <c r="X52" s="5">
        <f t="shared" si="111"/>
        <v>0.68613138686131392</v>
      </c>
      <c r="Y52" s="34">
        <f t="shared" si="119"/>
        <v>9</v>
      </c>
      <c r="Z52" s="4">
        <v>103</v>
      </c>
      <c r="AA52" s="5">
        <f>Z52/G52</f>
        <v>0.75182481751824815</v>
      </c>
      <c r="AB52" s="130">
        <f t="shared" si="120"/>
        <v>1</v>
      </c>
      <c r="AC52" s="133">
        <v>104</v>
      </c>
      <c r="AD52" s="132">
        <f t="shared" si="113"/>
        <v>0.75912408759124084</v>
      </c>
      <c r="AE52" s="130">
        <f t="shared" si="121"/>
        <v>9</v>
      </c>
      <c r="AF52" s="133">
        <v>113</v>
      </c>
      <c r="AG52" s="132">
        <f t="shared" si="114"/>
        <v>0.82481751824817517</v>
      </c>
      <c r="AH52" s="130">
        <f t="shared" si="107"/>
        <v>2</v>
      </c>
      <c r="AI52" s="133">
        <v>115</v>
      </c>
      <c r="AJ52" s="132">
        <f t="shared" si="115"/>
        <v>0.83941605839416056</v>
      </c>
      <c r="AK52" s="130">
        <f t="shared" si="108"/>
        <v>6</v>
      </c>
      <c r="AL52" s="133">
        <v>121</v>
      </c>
      <c r="AM52" s="132">
        <f t="shared" si="116"/>
        <v>0.88321167883211682</v>
      </c>
      <c r="AN52" s="130">
        <f t="shared" si="109"/>
        <v>4</v>
      </c>
      <c r="AO52" s="133">
        <v>125</v>
      </c>
      <c r="AP52" s="132">
        <f t="shared" si="117"/>
        <v>0.91240875912408759</v>
      </c>
      <c r="AQ52" s="163">
        <f t="shared" si="118"/>
        <v>12</v>
      </c>
      <c r="AR52" s="242"/>
      <c r="AS52" s="243"/>
      <c r="AT52" s="244"/>
      <c r="AU52" s="63"/>
      <c r="BC52" s="19"/>
    </row>
    <row r="53" spans="2:55" ht="20.25" customHeight="1" x14ac:dyDescent="0.2">
      <c r="B53" s="238"/>
      <c r="C53" s="22"/>
      <c r="D53" s="9" t="s">
        <v>15</v>
      </c>
      <c r="E53" s="7"/>
      <c r="F53" s="30" t="s">
        <v>54</v>
      </c>
      <c r="G53" s="67">
        <v>162</v>
      </c>
      <c r="H53" s="87"/>
      <c r="I53" s="91"/>
      <c r="J53" s="96"/>
      <c r="K53" s="97"/>
      <c r="L53" s="96"/>
      <c r="M53" s="97"/>
      <c r="N53" s="96"/>
      <c r="O53" s="97"/>
      <c r="P53" s="112"/>
      <c r="Q53" s="96"/>
      <c r="R53" s="97"/>
      <c r="S53" s="107">
        <f t="shared" si="122"/>
        <v>162</v>
      </c>
      <c r="T53" s="62">
        <v>162</v>
      </c>
      <c r="U53" s="5">
        <f t="shared" si="110"/>
        <v>1</v>
      </c>
      <c r="V53" s="107">
        <f t="shared" si="123"/>
        <v>0</v>
      </c>
      <c r="W53" s="62">
        <v>162</v>
      </c>
      <c r="X53" s="5">
        <f t="shared" si="111"/>
        <v>1</v>
      </c>
      <c r="Y53" s="34">
        <f t="shared" si="119"/>
        <v>0</v>
      </c>
      <c r="Z53" s="62">
        <v>162</v>
      </c>
      <c r="AA53" s="5">
        <f>Z53/G53</f>
        <v>1</v>
      </c>
      <c r="AB53" s="130">
        <f t="shared" si="120"/>
        <v>0</v>
      </c>
      <c r="AC53" s="141">
        <v>162</v>
      </c>
      <c r="AD53" s="132">
        <f t="shared" si="113"/>
        <v>1</v>
      </c>
      <c r="AE53" s="130">
        <f t="shared" si="121"/>
        <v>0</v>
      </c>
      <c r="AF53" s="141">
        <v>162</v>
      </c>
      <c r="AG53" s="132">
        <f t="shared" si="114"/>
        <v>1</v>
      </c>
      <c r="AH53" s="130">
        <f t="shared" si="107"/>
        <v>0</v>
      </c>
      <c r="AI53" s="141">
        <v>162</v>
      </c>
      <c r="AJ53" s="132">
        <f t="shared" si="115"/>
        <v>1</v>
      </c>
      <c r="AK53" s="130">
        <f t="shared" si="108"/>
        <v>0</v>
      </c>
      <c r="AL53" s="141">
        <v>162</v>
      </c>
      <c r="AM53" s="132">
        <f t="shared" si="116"/>
        <v>1</v>
      </c>
      <c r="AN53" s="130">
        <f t="shared" si="109"/>
        <v>0</v>
      </c>
      <c r="AO53" s="141">
        <v>162</v>
      </c>
      <c r="AP53" s="132">
        <f t="shared" si="117"/>
        <v>1</v>
      </c>
      <c r="AQ53" s="163">
        <f t="shared" si="118"/>
        <v>0</v>
      </c>
      <c r="AR53" s="242"/>
      <c r="AS53" s="243"/>
      <c r="AT53" s="244"/>
      <c r="AU53" s="63"/>
      <c r="AV53">
        <v>254</v>
      </c>
      <c r="BC53" s="19"/>
    </row>
    <row r="54" spans="2:55" ht="20.25" customHeight="1" x14ac:dyDescent="0.2">
      <c r="B54" s="239"/>
      <c r="C54" s="22"/>
      <c r="D54" s="6" t="s">
        <v>16</v>
      </c>
      <c r="E54" s="38"/>
      <c r="F54" s="39" t="s">
        <v>54</v>
      </c>
      <c r="G54" s="103">
        <v>88</v>
      </c>
      <c r="H54" s="98"/>
      <c r="I54" s="99"/>
      <c r="J54" s="100"/>
      <c r="K54" s="101"/>
      <c r="L54" s="100"/>
      <c r="M54" s="101"/>
      <c r="N54" s="100"/>
      <c r="O54" s="101"/>
      <c r="P54" s="113"/>
      <c r="Q54" s="100"/>
      <c r="R54" s="101"/>
      <c r="S54" s="107">
        <f t="shared" si="122"/>
        <v>61</v>
      </c>
      <c r="T54" s="62">
        <v>61</v>
      </c>
      <c r="U54" s="42">
        <f t="shared" si="110"/>
        <v>0.69318181818181823</v>
      </c>
      <c r="V54" s="107">
        <f t="shared" si="123"/>
        <v>24</v>
      </c>
      <c r="W54" s="62">
        <v>85</v>
      </c>
      <c r="X54" s="42">
        <f t="shared" si="111"/>
        <v>0.96590909090909094</v>
      </c>
      <c r="Y54" s="43">
        <f t="shared" si="119"/>
        <v>2</v>
      </c>
      <c r="Z54" s="62">
        <v>87</v>
      </c>
      <c r="AA54" s="42">
        <f>Z54/G54</f>
        <v>0.98863636363636365</v>
      </c>
      <c r="AB54" s="137">
        <f t="shared" si="120"/>
        <v>0</v>
      </c>
      <c r="AC54" s="141">
        <v>87</v>
      </c>
      <c r="AD54" s="139">
        <f t="shared" si="113"/>
        <v>0.98863636363636365</v>
      </c>
      <c r="AE54" s="137">
        <f t="shared" si="121"/>
        <v>1</v>
      </c>
      <c r="AF54" s="141">
        <v>88</v>
      </c>
      <c r="AG54" s="139">
        <f t="shared" si="114"/>
        <v>1</v>
      </c>
      <c r="AH54" s="137">
        <f t="shared" si="107"/>
        <v>0</v>
      </c>
      <c r="AI54" s="141">
        <v>88</v>
      </c>
      <c r="AJ54" s="139">
        <f t="shared" si="115"/>
        <v>1</v>
      </c>
      <c r="AK54" s="137">
        <f t="shared" si="108"/>
        <v>0</v>
      </c>
      <c r="AL54" s="141">
        <v>88</v>
      </c>
      <c r="AM54" s="139">
        <f t="shared" si="116"/>
        <v>1</v>
      </c>
      <c r="AN54" s="137">
        <f t="shared" si="109"/>
        <v>0</v>
      </c>
      <c r="AO54" s="141">
        <v>88</v>
      </c>
      <c r="AP54" s="139">
        <f t="shared" si="117"/>
        <v>1</v>
      </c>
      <c r="AQ54" s="163">
        <f t="shared" si="118"/>
        <v>0</v>
      </c>
      <c r="AR54" s="242"/>
      <c r="AS54" s="243"/>
      <c r="AT54" s="244"/>
      <c r="AU54" s="63"/>
      <c r="AV54">
        <v>188</v>
      </c>
      <c r="BC54" s="21"/>
    </row>
    <row r="55" spans="2:55" ht="33" customHeight="1" x14ac:dyDescent="0.2">
      <c r="B55" s="245" t="s">
        <v>68</v>
      </c>
      <c r="C55" s="246"/>
      <c r="D55" s="246"/>
      <c r="E55" s="246"/>
      <c r="F55" s="247"/>
      <c r="G55" s="123" t="s">
        <v>75</v>
      </c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  <c r="AA55" s="122"/>
      <c r="AB55" s="122"/>
      <c r="AC55" s="122"/>
      <c r="AD55" s="122"/>
      <c r="AE55" s="122"/>
      <c r="AF55" s="122"/>
      <c r="AG55" s="122"/>
      <c r="AH55" s="122"/>
      <c r="AI55" s="122"/>
      <c r="AJ55" s="122"/>
      <c r="AK55" s="122"/>
      <c r="AL55" s="122"/>
      <c r="AM55" s="122"/>
      <c r="AN55" s="122"/>
      <c r="AO55" s="122"/>
      <c r="AP55" s="122"/>
      <c r="AQ55" s="122"/>
      <c r="AR55" s="76"/>
      <c r="AS55" s="76"/>
      <c r="AT55" s="77"/>
      <c r="AU55" s="63"/>
      <c r="AW55" s="46"/>
      <c r="AX55" s="47" t="s">
        <v>31</v>
      </c>
      <c r="AY55" s="47" t="s">
        <v>32</v>
      </c>
      <c r="AZ55" s="47" t="s">
        <v>33</v>
      </c>
      <c r="BA55" s="48" t="s">
        <v>0</v>
      </c>
    </row>
    <row r="56" spans="2:55" ht="20.25" customHeight="1" x14ac:dyDescent="0.2">
      <c r="B56" s="237"/>
      <c r="C56" s="240" t="s">
        <v>9</v>
      </c>
      <c r="D56" s="241"/>
      <c r="E56" s="241"/>
      <c r="F56" s="80" t="s">
        <v>10</v>
      </c>
      <c r="G56" s="159">
        <v>333</v>
      </c>
      <c r="H56" s="167"/>
      <c r="I56" s="168"/>
      <c r="J56" s="169"/>
      <c r="K56" s="170"/>
      <c r="L56" s="169"/>
      <c r="M56" s="170"/>
      <c r="N56" s="169"/>
      <c r="O56" s="170"/>
      <c r="P56" s="171"/>
      <c r="Q56" s="169"/>
      <c r="R56" s="170"/>
      <c r="S56" s="170"/>
      <c r="T56" s="170"/>
      <c r="U56" s="170"/>
      <c r="V56" s="162">
        <f>W56-T56</f>
        <v>242</v>
      </c>
      <c r="W56" s="160">
        <v>242</v>
      </c>
      <c r="X56" s="161">
        <f>W56/G56</f>
        <v>0.72672672672672678</v>
      </c>
      <c r="Y56" s="163">
        <f>Z56-W56</f>
        <v>35</v>
      </c>
      <c r="Z56" s="160">
        <v>277</v>
      </c>
      <c r="AA56" s="161">
        <f>Z56/G56</f>
        <v>0.83183183183183185</v>
      </c>
      <c r="AB56" s="164">
        <f>AC56-Z56</f>
        <v>8</v>
      </c>
      <c r="AC56" s="165">
        <v>285</v>
      </c>
      <c r="AD56" s="166">
        <f>AC56/$G56</f>
        <v>0.85585585585585588</v>
      </c>
      <c r="AE56" s="164">
        <f>AF56-AC56</f>
        <v>12</v>
      </c>
      <c r="AF56" s="165">
        <v>297</v>
      </c>
      <c r="AG56" s="166">
        <f>AF56/$G56</f>
        <v>0.89189189189189189</v>
      </c>
      <c r="AH56" s="164">
        <f t="shared" ref="AH56:AH62" si="124">AI56-AF56</f>
        <v>4</v>
      </c>
      <c r="AI56" s="165">
        <v>301</v>
      </c>
      <c r="AJ56" s="166">
        <f>AI56/$G56</f>
        <v>0.90390390390390385</v>
      </c>
      <c r="AK56" s="164">
        <f t="shared" ref="AK56:AK62" si="125">AL56-AI56</f>
        <v>6</v>
      </c>
      <c r="AL56" s="165">
        <v>307</v>
      </c>
      <c r="AM56" s="166">
        <f>AL56/$G56</f>
        <v>0.92192192192192191</v>
      </c>
      <c r="AN56" s="164">
        <f t="shared" ref="AN56:AN62" si="126">AO56-AL56</f>
        <v>6</v>
      </c>
      <c r="AO56" s="165">
        <v>313</v>
      </c>
      <c r="AP56" s="166">
        <f>AO56/$G56</f>
        <v>0.93993993993993996</v>
      </c>
      <c r="AQ56" s="163">
        <f>$G56-AO56</f>
        <v>20</v>
      </c>
      <c r="AR56" s="242"/>
      <c r="AS56" s="243"/>
      <c r="AT56" s="244"/>
      <c r="AU56" s="63"/>
      <c r="AW56" s="49" t="s">
        <v>34</v>
      </c>
      <c r="AX56" s="44">
        <v>265</v>
      </c>
      <c r="AY56" s="44">
        <v>2</v>
      </c>
      <c r="AZ56" s="51">
        <v>14</v>
      </c>
      <c r="BA56" s="45">
        <f>SUM(AX56:AZ56)</f>
        <v>281</v>
      </c>
      <c r="BC56" s="18"/>
    </row>
    <row r="57" spans="2:55" ht="20.25" customHeight="1" x14ac:dyDescent="0.2">
      <c r="B57" s="238"/>
      <c r="C57" s="22"/>
      <c r="D57" s="6" t="s">
        <v>11</v>
      </c>
      <c r="E57" s="7"/>
      <c r="F57" s="30" t="s">
        <v>54</v>
      </c>
      <c r="G57" s="67">
        <f>SUM(G58:G60)</f>
        <v>238</v>
      </c>
      <c r="H57" s="87"/>
      <c r="I57" s="91"/>
      <c r="J57" s="85"/>
      <c r="K57" s="86"/>
      <c r="L57" s="85"/>
      <c r="M57" s="86"/>
      <c r="N57" s="85"/>
      <c r="O57" s="86"/>
      <c r="P57" s="110"/>
      <c r="Q57" s="85"/>
      <c r="R57" s="86"/>
      <c r="S57" s="86"/>
      <c r="T57" s="86"/>
      <c r="U57" s="86"/>
      <c r="V57" s="107">
        <f t="shared" ref="V57:V61" si="127">W57-T57</f>
        <v>136</v>
      </c>
      <c r="W57" s="4">
        <f>SUM(W58:W60)</f>
        <v>136</v>
      </c>
      <c r="X57" s="5">
        <f t="shared" ref="X57:X62" si="128">W57/G57</f>
        <v>0.5714285714285714</v>
      </c>
      <c r="Y57" s="34">
        <f>Z57-W57</f>
        <v>46</v>
      </c>
      <c r="Z57" s="4">
        <f>SUM(Z58:Z60)</f>
        <v>182</v>
      </c>
      <c r="AA57" s="5">
        <f t="shared" ref="AA57:AA58" si="129">Z57/G57</f>
        <v>0.76470588235294112</v>
      </c>
      <c r="AB57" s="130">
        <f>AC57-Z57</f>
        <v>8</v>
      </c>
      <c r="AC57" s="131">
        <f>SUM(AC58:AC60)</f>
        <v>190</v>
      </c>
      <c r="AD57" s="132">
        <f t="shared" ref="AD57:AD62" si="130">AC57/$G57</f>
        <v>0.79831932773109249</v>
      </c>
      <c r="AE57" s="130">
        <f>AF57-AC57</f>
        <v>12</v>
      </c>
      <c r="AF57" s="131">
        <f>SUM(AF58:AF60)</f>
        <v>202</v>
      </c>
      <c r="AG57" s="132">
        <f t="shared" ref="AG57:AG62" si="131">AF57/$G57</f>
        <v>0.84873949579831931</v>
      </c>
      <c r="AH57" s="130">
        <f t="shared" si="124"/>
        <v>4</v>
      </c>
      <c r="AI57" s="131">
        <f>SUM(AI58:AI60)</f>
        <v>206</v>
      </c>
      <c r="AJ57" s="132">
        <f t="shared" ref="AJ57:AJ62" si="132">AI57/$G57</f>
        <v>0.86554621848739499</v>
      </c>
      <c r="AK57" s="130">
        <f t="shared" si="125"/>
        <v>6</v>
      </c>
      <c r="AL57" s="131">
        <f>SUM(AL58:AL60)</f>
        <v>212</v>
      </c>
      <c r="AM57" s="132">
        <f t="shared" ref="AM57:AM62" si="133">AL57/$G57</f>
        <v>0.89075630252100846</v>
      </c>
      <c r="AN57" s="130">
        <f t="shared" si="126"/>
        <v>6</v>
      </c>
      <c r="AO57" s="131">
        <f>SUM(AO58:AO60)</f>
        <v>218</v>
      </c>
      <c r="AP57" s="132">
        <f t="shared" ref="AP57:AP62" si="134">AO57/$G57</f>
        <v>0.91596638655462181</v>
      </c>
      <c r="AQ57" s="163">
        <f t="shared" ref="AQ57:AQ62" si="135">$G57-AO57</f>
        <v>20</v>
      </c>
      <c r="AR57" s="242"/>
      <c r="AS57" s="243"/>
      <c r="AT57" s="244"/>
      <c r="AU57" s="63"/>
      <c r="AW57" s="1"/>
      <c r="AX57" s="1" t="s">
        <v>35</v>
      </c>
      <c r="AY57" s="1"/>
      <c r="AZ57" s="1"/>
      <c r="BA57" s="1"/>
      <c r="BC57" s="19"/>
    </row>
    <row r="58" spans="2:55" ht="20.25" customHeight="1" x14ac:dyDescent="0.2">
      <c r="B58" s="238"/>
      <c r="C58" s="22"/>
      <c r="D58" s="8"/>
      <c r="E58" s="9" t="s">
        <v>12</v>
      </c>
      <c r="F58" s="30" t="s">
        <v>54</v>
      </c>
      <c r="G58" s="67">
        <v>5</v>
      </c>
      <c r="H58" s="87"/>
      <c r="I58" s="91"/>
      <c r="J58" s="85"/>
      <c r="K58" s="86"/>
      <c r="L58" s="85"/>
      <c r="M58" s="86"/>
      <c r="N58" s="85"/>
      <c r="O58" s="86"/>
      <c r="P58" s="110"/>
      <c r="Q58" s="85"/>
      <c r="R58" s="86"/>
      <c r="S58" s="86"/>
      <c r="T58" s="86"/>
      <c r="U58" s="86"/>
      <c r="V58" s="107">
        <f>W58-T58</f>
        <v>4</v>
      </c>
      <c r="W58" s="4">
        <v>4</v>
      </c>
      <c r="X58" s="5">
        <f t="shared" si="128"/>
        <v>0.8</v>
      </c>
      <c r="Y58" s="34">
        <f t="shared" ref="Y58:Y62" si="136">Z58-W58</f>
        <v>0</v>
      </c>
      <c r="Z58" s="4">
        <v>4</v>
      </c>
      <c r="AA58" s="5">
        <f t="shared" si="129"/>
        <v>0.8</v>
      </c>
      <c r="AB58" s="130">
        <f t="shared" ref="AB58:AB62" si="137">AC58-Z58</f>
        <v>0</v>
      </c>
      <c r="AC58" s="131">
        <v>4</v>
      </c>
      <c r="AD58" s="132">
        <f t="shared" si="130"/>
        <v>0.8</v>
      </c>
      <c r="AE58" s="130">
        <f t="shared" ref="AE58:AE62" si="138">AF58-AC58</f>
        <v>0</v>
      </c>
      <c r="AF58" s="131">
        <v>4</v>
      </c>
      <c r="AG58" s="132">
        <f t="shared" si="131"/>
        <v>0.8</v>
      </c>
      <c r="AH58" s="130">
        <f t="shared" si="124"/>
        <v>0</v>
      </c>
      <c r="AI58" s="131">
        <v>4</v>
      </c>
      <c r="AJ58" s="132">
        <f t="shared" si="132"/>
        <v>0.8</v>
      </c>
      <c r="AK58" s="130">
        <f t="shared" si="125"/>
        <v>0</v>
      </c>
      <c r="AL58" s="131">
        <v>4</v>
      </c>
      <c r="AM58" s="132">
        <f t="shared" si="133"/>
        <v>0.8</v>
      </c>
      <c r="AN58" s="130">
        <f t="shared" si="126"/>
        <v>0</v>
      </c>
      <c r="AO58" s="131">
        <v>4</v>
      </c>
      <c r="AP58" s="132">
        <f t="shared" si="134"/>
        <v>0.8</v>
      </c>
      <c r="AQ58" s="163">
        <f t="shared" si="135"/>
        <v>1</v>
      </c>
      <c r="AR58" s="242"/>
      <c r="AS58" s="243"/>
      <c r="AT58" s="244"/>
      <c r="AU58" s="63"/>
      <c r="AW58" t="s">
        <v>44</v>
      </c>
      <c r="BC58" s="19"/>
    </row>
    <row r="59" spans="2:55" ht="20.25" customHeight="1" x14ac:dyDescent="0.2">
      <c r="B59" s="238"/>
      <c r="C59" s="22"/>
      <c r="D59" s="8"/>
      <c r="E59" s="15" t="s">
        <v>13</v>
      </c>
      <c r="F59" s="31" t="s">
        <v>54</v>
      </c>
      <c r="G59" s="68">
        <v>86</v>
      </c>
      <c r="H59" s="92"/>
      <c r="I59" s="93"/>
      <c r="J59" s="94"/>
      <c r="K59" s="95"/>
      <c r="L59" s="94"/>
      <c r="M59" s="95"/>
      <c r="N59" s="94"/>
      <c r="O59" s="95"/>
      <c r="P59" s="111"/>
      <c r="Q59" s="94"/>
      <c r="R59" s="95"/>
      <c r="S59" s="95"/>
      <c r="T59" s="95"/>
      <c r="U59" s="95"/>
      <c r="V59" s="108">
        <f t="shared" si="127"/>
        <v>44</v>
      </c>
      <c r="W59" s="16">
        <v>44</v>
      </c>
      <c r="X59" s="17">
        <f t="shared" si="128"/>
        <v>0.51162790697674421</v>
      </c>
      <c r="Y59" s="36">
        <f t="shared" si="136"/>
        <v>17</v>
      </c>
      <c r="Z59" s="16">
        <v>61</v>
      </c>
      <c r="AA59" s="17">
        <f>Z59/G59</f>
        <v>0.70930232558139539</v>
      </c>
      <c r="AB59" s="134">
        <f t="shared" si="137"/>
        <v>5</v>
      </c>
      <c r="AC59" s="135">
        <v>66</v>
      </c>
      <c r="AD59" s="136">
        <f t="shared" si="130"/>
        <v>0.76744186046511631</v>
      </c>
      <c r="AE59" s="134">
        <f t="shared" si="138"/>
        <v>3</v>
      </c>
      <c r="AF59" s="135">
        <v>69</v>
      </c>
      <c r="AG59" s="136">
        <f t="shared" si="131"/>
        <v>0.80232558139534882</v>
      </c>
      <c r="AH59" s="134">
        <f t="shared" si="124"/>
        <v>4</v>
      </c>
      <c r="AI59" s="135">
        <v>73</v>
      </c>
      <c r="AJ59" s="136">
        <f t="shared" si="132"/>
        <v>0.84883720930232553</v>
      </c>
      <c r="AK59" s="134">
        <f t="shared" si="125"/>
        <v>3</v>
      </c>
      <c r="AL59" s="135">
        <v>76</v>
      </c>
      <c r="AM59" s="136">
        <f t="shared" si="133"/>
        <v>0.88372093023255816</v>
      </c>
      <c r="AN59" s="134">
        <f t="shared" si="126"/>
        <v>3</v>
      </c>
      <c r="AO59" s="135">
        <v>79</v>
      </c>
      <c r="AP59" s="136">
        <f t="shared" si="134"/>
        <v>0.91860465116279066</v>
      </c>
      <c r="AQ59" s="193">
        <f t="shared" si="135"/>
        <v>7</v>
      </c>
      <c r="AR59" s="242"/>
      <c r="AS59" s="243"/>
      <c r="AT59" s="244"/>
      <c r="AU59" s="63"/>
      <c r="AW59" t="s">
        <v>50</v>
      </c>
      <c r="BC59" s="20"/>
    </row>
    <row r="60" spans="2:55" ht="20.25" customHeight="1" x14ac:dyDescent="0.2">
      <c r="B60" s="238"/>
      <c r="C60" s="22"/>
      <c r="D60" s="10"/>
      <c r="E60" s="9" t="s">
        <v>14</v>
      </c>
      <c r="F60" s="30" t="s">
        <v>54</v>
      </c>
      <c r="G60" s="67">
        <v>147</v>
      </c>
      <c r="H60" s="87"/>
      <c r="I60" s="91"/>
      <c r="J60" s="85"/>
      <c r="K60" s="86"/>
      <c r="L60" s="85"/>
      <c r="M60" s="86"/>
      <c r="N60" s="85"/>
      <c r="O60" s="86"/>
      <c r="P60" s="110"/>
      <c r="Q60" s="85"/>
      <c r="R60" s="86"/>
      <c r="S60" s="86"/>
      <c r="T60" s="86"/>
      <c r="U60" s="86"/>
      <c r="V60" s="107">
        <f t="shared" si="127"/>
        <v>88</v>
      </c>
      <c r="W60" s="4">
        <v>88</v>
      </c>
      <c r="X60" s="5">
        <f t="shared" si="128"/>
        <v>0.59863945578231292</v>
      </c>
      <c r="Y60" s="34">
        <f t="shared" si="136"/>
        <v>29</v>
      </c>
      <c r="Z60" s="4">
        <v>117</v>
      </c>
      <c r="AA60" s="5">
        <f>Z60/G60</f>
        <v>0.79591836734693877</v>
      </c>
      <c r="AB60" s="130">
        <f t="shared" si="137"/>
        <v>3</v>
      </c>
      <c r="AC60" s="131">
        <v>120</v>
      </c>
      <c r="AD60" s="132">
        <f t="shared" si="130"/>
        <v>0.81632653061224492</v>
      </c>
      <c r="AE60" s="130">
        <f t="shared" si="138"/>
        <v>9</v>
      </c>
      <c r="AF60" s="131">
        <v>129</v>
      </c>
      <c r="AG60" s="132">
        <f t="shared" si="131"/>
        <v>0.87755102040816324</v>
      </c>
      <c r="AH60" s="130">
        <f t="shared" si="124"/>
        <v>0</v>
      </c>
      <c r="AI60" s="131">
        <v>129</v>
      </c>
      <c r="AJ60" s="132">
        <f t="shared" si="132"/>
        <v>0.87755102040816324</v>
      </c>
      <c r="AK60" s="130">
        <f t="shared" si="125"/>
        <v>3</v>
      </c>
      <c r="AL60" s="131">
        <v>132</v>
      </c>
      <c r="AM60" s="132">
        <f t="shared" si="133"/>
        <v>0.89795918367346939</v>
      </c>
      <c r="AN60" s="130">
        <f t="shared" si="126"/>
        <v>3</v>
      </c>
      <c r="AO60" s="131">
        <v>135</v>
      </c>
      <c r="AP60" s="132">
        <f t="shared" si="134"/>
        <v>0.91836734693877553</v>
      </c>
      <c r="AQ60" s="163">
        <f t="shared" si="135"/>
        <v>12</v>
      </c>
      <c r="AR60" s="242"/>
      <c r="AS60" s="243"/>
      <c r="AT60" s="244"/>
      <c r="AU60" s="63"/>
      <c r="BC60" s="19"/>
    </row>
    <row r="61" spans="2:55" ht="20.25" customHeight="1" x14ac:dyDescent="0.2">
      <c r="B61" s="238"/>
      <c r="C61" s="22"/>
      <c r="D61" s="9" t="s">
        <v>15</v>
      </c>
      <c r="E61" s="7"/>
      <c r="F61" s="30" t="s">
        <v>54</v>
      </c>
      <c r="G61" s="67">
        <v>191</v>
      </c>
      <c r="H61" s="87"/>
      <c r="I61" s="91"/>
      <c r="J61" s="96"/>
      <c r="K61" s="97"/>
      <c r="L61" s="96"/>
      <c r="M61" s="97"/>
      <c r="N61" s="96"/>
      <c r="O61" s="97"/>
      <c r="P61" s="112"/>
      <c r="Q61" s="96"/>
      <c r="R61" s="97"/>
      <c r="S61" s="97"/>
      <c r="T61" s="97"/>
      <c r="U61" s="97"/>
      <c r="V61" s="107">
        <f t="shared" si="127"/>
        <v>191</v>
      </c>
      <c r="W61" s="62">
        <v>191</v>
      </c>
      <c r="X61" s="5">
        <f t="shared" si="128"/>
        <v>1</v>
      </c>
      <c r="Y61" s="34">
        <f t="shared" si="136"/>
        <v>0</v>
      </c>
      <c r="Z61" s="62">
        <v>191</v>
      </c>
      <c r="AA61" s="5">
        <f>Z61/G61</f>
        <v>1</v>
      </c>
      <c r="AB61" s="130">
        <f t="shared" si="137"/>
        <v>0</v>
      </c>
      <c r="AC61" s="141">
        <v>191</v>
      </c>
      <c r="AD61" s="132">
        <f t="shared" si="130"/>
        <v>1</v>
      </c>
      <c r="AE61" s="130">
        <f t="shared" si="138"/>
        <v>0</v>
      </c>
      <c r="AF61" s="141">
        <v>191</v>
      </c>
      <c r="AG61" s="132">
        <f t="shared" si="131"/>
        <v>1</v>
      </c>
      <c r="AH61" s="130">
        <f t="shared" si="124"/>
        <v>0</v>
      </c>
      <c r="AI61" s="141">
        <v>191</v>
      </c>
      <c r="AJ61" s="132">
        <f t="shared" si="132"/>
        <v>1</v>
      </c>
      <c r="AK61" s="130">
        <f t="shared" si="125"/>
        <v>0</v>
      </c>
      <c r="AL61" s="141">
        <v>191</v>
      </c>
      <c r="AM61" s="132">
        <f t="shared" si="133"/>
        <v>1</v>
      </c>
      <c r="AN61" s="130">
        <f t="shared" si="126"/>
        <v>0</v>
      </c>
      <c r="AO61" s="141">
        <v>191</v>
      </c>
      <c r="AP61" s="132">
        <f t="shared" si="134"/>
        <v>1</v>
      </c>
      <c r="AQ61" s="163">
        <f t="shared" si="135"/>
        <v>0</v>
      </c>
      <c r="AR61" s="242"/>
      <c r="AS61" s="243"/>
      <c r="AT61" s="244"/>
      <c r="AU61" s="63"/>
      <c r="AV61">
        <v>254</v>
      </c>
      <c r="BC61" s="19"/>
    </row>
    <row r="62" spans="2:55" ht="20.25" customHeight="1" x14ac:dyDescent="0.2">
      <c r="B62" s="239"/>
      <c r="C62" s="22"/>
      <c r="D62" s="6" t="s">
        <v>16</v>
      </c>
      <c r="E62" s="38"/>
      <c r="F62" s="39" t="s">
        <v>54</v>
      </c>
      <c r="G62" s="103">
        <v>86</v>
      </c>
      <c r="H62" s="98"/>
      <c r="I62" s="99"/>
      <c r="J62" s="100"/>
      <c r="K62" s="101"/>
      <c r="L62" s="100"/>
      <c r="M62" s="101"/>
      <c r="N62" s="100"/>
      <c r="O62" s="101"/>
      <c r="P62" s="113"/>
      <c r="Q62" s="100"/>
      <c r="R62" s="101"/>
      <c r="S62" s="101"/>
      <c r="T62" s="101"/>
      <c r="U62" s="101"/>
      <c r="V62" s="107">
        <f>W62-T62</f>
        <v>66</v>
      </c>
      <c r="W62" s="62">
        <v>66</v>
      </c>
      <c r="X62" s="42">
        <f t="shared" si="128"/>
        <v>0.76744186046511631</v>
      </c>
      <c r="Y62" s="43">
        <f t="shared" si="136"/>
        <v>20</v>
      </c>
      <c r="Z62" s="62">
        <v>86</v>
      </c>
      <c r="AA62" s="42">
        <f>Z62/G62</f>
        <v>1</v>
      </c>
      <c r="AB62" s="137">
        <f t="shared" si="137"/>
        <v>0</v>
      </c>
      <c r="AC62" s="141">
        <v>86</v>
      </c>
      <c r="AD62" s="139">
        <f t="shared" si="130"/>
        <v>1</v>
      </c>
      <c r="AE62" s="137">
        <f t="shared" si="138"/>
        <v>0</v>
      </c>
      <c r="AF62" s="141">
        <v>86</v>
      </c>
      <c r="AG62" s="139">
        <f t="shared" si="131"/>
        <v>1</v>
      </c>
      <c r="AH62" s="137">
        <f t="shared" si="124"/>
        <v>0</v>
      </c>
      <c r="AI62" s="141">
        <v>86</v>
      </c>
      <c r="AJ62" s="139">
        <f t="shared" si="132"/>
        <v>1</v>
      </c>
      <c r="AK62" s="137">
        <f t="shared" si="125"/>
        <v>0</v>
      </c>
      <c r="AL62" s="141">
        <v>86</v>
      </c>
      <c r="AM62" s="139">
        <f t="shared" si="133"/>
        <v>1</v>
      </c>
      <c r="AN62" s="137">
        <f t="shared" si="126"/>
        <v>0</v>
      </c>
      <c r="AO62" s="141">
        <v>86</v>
      </c>
      <c r="AP62" s="139">
        <f t="shared" si="134"/>
        <v>1</v>
      </c>
      <c r="AQ62" s="163">
        <f t="shared" si="135"/>
        <v>0</v>
      </c>
      <c r="AR62" s="242"/>
      <c r="AS62" s="243"/>
      <c r="AT62" s="244"/>
      <c r="AU62" s="63"/>
      <c r="AV62">
        <v>188</v>
      </c>
      <c r="BC62" s="21"/>
    </row>
    <row r="63" spans="2:55" ht="33" customHeight="1" x14ac:dyDescent="0.2">
      <c r="B63" s="245" t="s">
        <v>69</v>
      </c>
      <c r="C63" s="246"/>
      <c r="D63" s="246"/>
      <c r="E63" s="246"/>
      <c r="F63" s="247"/>
      <c r="G63" s="123" t="s">
        <v>76</v>
      </c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  <c r="Z63" s="122"/>
      <c r="AA63" s="122"/>
      <c r="AB63" s="122"/>
      <c r="AC63" s="122"/>
      <c r="AD63" s="122"/>
      <c r="AE63" s="122"/>
      <c r="AF63" s="122"/>
      <c r="AG63" s="122"/>
      <c r="AH63" s="122"/>
      <c r="AI63" s="122"/>
      <c r="AJ63" s="122"/>
      <c r="AK63" s="122"/>
      <c r="AL63" s="122"/>
      <c r="AM63" s="122"/>
      <c r="AN63" s="122"/>
      <c r="AO63" s="122"/>
      <c r="AP63" s="122"/>
      <c r="AQ63" s="122"/>
      <c r="AR63" s="76"/>
      <c r="AS63" s="76"/>
      <c r="AT63" s="77"/>
      <c r="AU63" s="63"/>
      <c r="AW63" s="46"/>
      <c r="AX63" s="47" t="s">
        <v>31</v>
      </c>
      <c r="AY63" s="47" t="s">
        <v>32</v>
      </c>
      <c r="AZ63" s="47" t="s">
        <v>33</v>
      </c>
      <c r="BA63" s="48" t="s">
        <v>0</v>
      </c>
    </row>
    <row r="64" spans="2:55" ht="20.25" customHeight="1" x14ac:dyDescent="0.2">
      <c r="B64" s="237"/>
      <c r="C64" s="240" t="s">
        <v>9</v>
      </c>
      <c r="D64" s="241"/>
      <c r="E64" s="241"/>
      <c r="F64" s="80" t="s">
        <v>10</v>
      </c>
      <c r="G64" s="159">
        <v>319</v>
      </c>
      <c r="H64" s="167"/>
      <c r="I64" s="168"/>
      <c r="J64" s="169"/>
      <c r="K64" s="170"/>
      <c r="L64" s="169"/>
      <c r="M64" s="170"/>
      <c r="N64" s="169"/>
      <c r="O64" s="170"/>
      <c r="P64" s="171"/>
      <c r="Q64" s="169"/>
      <c r="R64" s="170"/>
      <c r="S64" s="170"/>
      <c r="T64" s="170"/>
      <c r="U64" s="170"/>
      <c r="V64" s="172"/>
      <c r="W64" s="173"/>
      <c r="X64" s="174"/>
      <c r="Y64" s="163">
        <f>Z64-W64</f>
        <v>214</v>
      </c>
      <c r="Z64" s="160">
        <v>214</v>
      </c>
      <c r="AA64" s="161">
        <f>Z64/G64</f>
        <v>0.67084639498432597</v>
      </c>
      <c r="AB64" s="164">
        <f>AC64-Z64</f>
        <v>37</v>
      </c>
      <c r="AC64" s="165">
        <v>251</v>
      </c>
      <c r="AD64" s="166">
        <f>AC64/$G64</f>
        <v>0.78683385579937304</v>
      </c>
      <c r="AE64" s="164">
        <f>AF64-AC64</f>
        <v>24</v>
      </c>
      <c r="AF64" s="165">
        <v>275</v>
      </c>
      <c r="AG64" s="166">
        <f>AF64/$G64</f>
        <v>0.86206896551724133</v>
      </c>
      <c r="AH64" s="164">
        <f t="shared" ref="AH64:AH70" si="139">AI64-AF64</f>
        <v>12</v>
      </c>
      <c r="AI64" s="165">
        <v>287</v>
      </c>
      <c r="AJ64" s="166">
        <f>AI64/$G64</f>
        <v>0.89968652037617558</v>
      </c>
      <c r="AK64" s="164">
        <f t="shared" ref="AK64:AK70" si="140">AL64-AI64</f>
        <v>10</v>
      </c>
      <c r="AL64" s="165">
        <v>297</v>
      </c>
      <c r="AM64" s="166">
        <f>AL64/$G64</f>
        <v>0.93103448275862066</v>
      </c>
      <c r="AN64" s="164">
        <f t="shared" ref="AN64:AN70" si="141">AO64-AL64</f>
        <v>2</v>
      </c>
      <c r="AO64" s="165">
        <v>299</v>
      </c>
      <c r="AP64" s="166">
        <f>AO64/$G64</f>
        <v>0.93730407523510972</v>
      </c>
      <c r="AQ64" s="163">
        <f>$G64-AO64</f>
        <v>20</v>
      </c>
      <c r="AR64" s="242"/>
      <c r="AS64" s="243"/>
      <c r="AT64" s="244"/>
      <c r="AU64" s="63"/>
      <c r="AW64" s="49" t="s">
        <v>34</v>
      </c>
      <c r="AX64" s="44">
        <v>265</v>
      </c>
      <c r="AY64" s="44">
        <v>2</v>
      </c>
      <c r="AZ64" s="51">
        <v>14</v>
      </c>
      <c r="BA64" s="45">
        <f>SUM(AX64:AZ64)</f>
        <v>281</v>
      </c>
      <c r="BC64" s="18"/>
    </row>
    <row r="65" spans="2:55" ht="20.25" customHeight="1" x14ac:dyDescent="0.2">
      <c r="B65" s="238"/>
      <c r="C65" s="22"/>
      <c r="D65" s="6" t="s">
        <v>11</v>
      </c>
      <c r="E65" s="7"/>
      <c r="F65" s="30" t="s">
        <v>54</v>
      </c>
      <c r="G65" s="144">
        <f>SUM(G66:G68)</f>
        <v>264</v>
      </c>
      <c r="H65" s="87"/>
      <c r="I65" s="91"/>
      <c r="J65" s="85"/>
      <c r="K65" s="86"/>
      <c r="L65" s="85"/>
      <c r="M65" s="86"/>
      <c r="N65" s="85"/>
      <c r="O65" s="86"/>
      <c r="P65" s="110"/>
      <c r="Q65" s="85"/>
      <c r="R65" s="86"/>
      <c r="S65" s="86"/>
      <c r="T65" s="86"/>
      <c r="U65" s="86"/>
      <c r="V65" s="120"/>
      <c r="W65" s="59"/>
      <c r="X65" s="61"/>
      <c r="Y65" s="34">
        <f>Z65-W65</f>
        <v>157</v>
      </c>
      <c r="Z65" s="4">
        <f>SUM(Z66:Z68)</f>
        <v>157</v>
      </c>
      <c r="AA65" s="5">
        <f t="shared" ref="AA65:AA66" si="142">Z65/G65</f>
        <v>0.59469696969696972</v>
      </c>
      <c r="AB65" s="130">
        <f>AC65-Z65</f>
        <v>39</v>
      </c>
      <c r="AC65" s="131">
        <f>SUM(AC66:AC68)</f>
        <v>196</v>
      </c>
      <c r="AD65" s="132">
        <f t="shared" ref="AD65:AD70" si="143">AC65/$G65</f>
        <v>0.74242424242424243</v>
      </c>
      <c r="AE65" s="130">
        <f>AF65-AC65</f>
        <v>24</v>
      </c>
      <c r="AF65" s="131">
        <f>SUM(AF66:AF68)</f>
        <v>220</v>
      </c>
      <c r="AG65" s="132">
        <f t="shared" ref="AG65:AG70" si="144">AF65/$G65</f>
        <v>0.83333333333333337</v>
      </c>
      <c r="AH65" s="130">
        <f t="shared" si="139"/>
        <v>12</v>
      </c>
      <c r="AI65" s="131">
        <f>SUM(AI66:AI68)</f>
        <v>232</v>
      </c>
      <c r="AJ65" s="132">
        <f t="shared" ref="AJ65:AJ70" si="145">AI65/$G65</f>
        <v>0.87878787878787878</v>
      </c>
      <c r="AK65" s="130">
        <f t="shared" si="140"/>
        <v>10</v>
      </c>
      <c r="AL65" s="131">
        <f>SUM(AL66:AL68)</f>
        <v>242</v>
      </c>
      <c r="AM65" s="132">
        <f t="shared" ref="AM65:AM70" si="146">AL65/$G65</f>
        <v>0.91666666666666663</v>
      </c>
      <c r="AN65" s="130">
        <f t="shared" si="141"/>
        <v>3</v>
      </c>
      <c r="AO65" s="131">
        <f>SUM(AO66:AO68)</f>
        <v>245</v>
      </c>
      <c r="AP65" s="132">
        <f t="shared" ref="AP65:AP70" si="147">AO65/$G65</f>
        <v>0.92803030303030298</v>
      </c>
      <c r="AQ65" s="163">
        <f t="shared" ref="AQ65:AQ70" si="148">$G65-AO65</f>
        <v>19</v>
      </c>
      <c r="AR65" s="242"/>
      <c r="AS65" s="243"/>
      <c r="AT65" s="244"/>
      <c r="AU65" s="63"/>
      <c r="AW65" s="1"/>
      <c r="AX65" s="1" t="s">
        <v>35</v>
      </c>
      <c r="AY65" s="1"/>
      <c r="AZ65" s="1"/>
      <c r="BA65" s="1"/>
      <c r="BC65" s="19"/>
    </row>
    <row r="66" spans="2:55" ht="20.25" customHeight="1" x14ac:dyDescent="0.2">
      <c r="B66" s="238"/>
      <c r="C66" s="22"/>
      <c r="D66" s="8"/>
      <c r="E66" s="9" t="s">
        <v>12</v>
      </c>
      <c r="F66" s="30" t="s">
        <v>54</v>
      </c>
      <c r="G66" s="67">
        <v>2</v>
      </c>
      <c r="H66" s="87"/>
      <c r="I66" s="91"/>
      <c r="J66" s="85"/>
      <c r="K66" s="86"/>
      <c r="L66" s="85"/>
      <c r="M66" s="86"/>
      <c r="N66" s="85"/>
      <c r="O66" s="86"/>
      <c r="P66" s="110"/>
      <c r="Q66" s="85"/>
      <c r="R66" s="86"/>
      <c r="S66" s="86"/>
      <c r="T66" s="86"/>
      <c r="U66" s="86"/>
      <c r="V66" s="120"/>
      <c r="W66" s="59"/>
      <c r="X66" s="61"/>
      <c r="Y66" s="34">
        <f t="shared" ref="Y66:Y70" si="149">Z66-W66</f>
        <v>1</v>
      </c>
      <c r="Z66" s="4">
        <v>1</v>
      </c>
      <c r="AA66" s="5">
        <f t="shared" si="142"/>
        <v>0.5</v>
      </c>
      <c r="AB66" s="130">
        <f t="shared" ref="AB66:AB70" si="150">AC66-Z66</f>
        <v>1</v>
      </c>
      <c r="AC66" s="131">
        <v>2</v>
      </c>
      <c r="AD66" s="132">
        <f t="shared" si="143"/>
        <v>1</v>
      </c>
      <c r="AE66" s="130">
        <f t="shared" ref="AE66:AE70" si="151">AF66-AC66</f>
        <v>0</v>
      </c>
      <c r="AF66" s="131">
        <v>2</v>
      </c>
      <c r="AG66" s="132">
        <f t="shared" si="144"/>
        <v>1</v>
      </c>
      <c r="AH66" s="130">
        <f t="shared" si="139"/>
        <v>0</v>
      </c>
      <c r="AI66" s="131">
        <v>2</v>
      </c>
      <c r="AJ66" s="132">
        <f t="shared" si="145"/>
        <v>1</v>
      </c>
      <c r="AK66" s="130">
        <f t="shared" si="140"/>
        <v>0</v>
      </c>
      <c r="AL66" s="131">
        <v>2</v>
      </c>
      <c r="AM66" s="132">
        <f t="shared" si="146"/>
        <v>1</v>
      </c>
      <c r="AN66" s="130">
        <f t="shared" si="141"/>
        <v>0</v>
      </c>
      <c r="AO66" s="131">
        <v>2</v>
      </c>
      <c r="AP66" s="132">
        <f t="shared" si="147"/>
        <v>1</v>
      </c>
      <c r="AQ66" s="163">
        <f t="shared" si="148"/>
        <v>0</v>
      </c>
      <c r="AR66" s="242"/>
      <c r="AS66" s="243"/>
      <c r="AT66" s="244"/>
      <c r="AU66" s="63"/>
      <c r="AW66" t="s">
        <v>44</v>
      </c>
      <c r="BC66" s="19"/>
    </row>
    <row r="67" spans="2:55" ht="20.25" customHeight="1" x14ac:dyDescent="0.2">
      <c r="B67" s="238"/>
      <c r="C67" s="22"/>
      <c r="D67" s="8"/>
      <c r="E67" s="15" t="s">
        <v>13</v>
      </c>
      <c r="F67" s="31" t="s">
        <v>54</v>
      </c>
      <c r="G67" s="145">
        <v>134</v>
      </c>
      <c r="H67" s="92"/>
      <c r="I67" s="93"/>
      <c r="J67" s="94"/>
      <c r="K67" s="95"/>
      <c r="L67" s="94"/>
      <c r="M67" s="95"/>
      <c r="N67" s="94"/>
      <c r="O67" s="95"/>
      <c r="P67" s="111"/>
      <c r="Q67" s="94"/>
      <c r="R67" s="95"/>
      <c r="S67" s="95"/>
      <c r="T67" s="95"/>
      <c r="U67" s="95"/>
      <c r="V67" s="121"/>
      <c r="W67" s="69"/>
      <c r="X67" s="70"/>
      <c r="Y67" s="36">
        <f t="shared" si="149"/>
        <v>71</v>
      </c>
      <c r="Z67" s="16">
        <v>71</v>
      </c>
      <c r="AA67" s="17">
        <f>Z67/G67</f>
        <v>0.52985074626865669</v>
      </c>
      <c r="AB67" s="134">
        <f t="shared" si="150"/>
        <v>25</v>
      </c>
      <c r="AC67" s="135">
        <v>96</v>
      </c>
      <c r="AD67" s="136">
        <f t="shared" si="143"/>
        <v>0.71641791044776115</v>
      </c>
      <c r="AE67" s="134">
        <f t="shared" si="151"/>
        <v>13</v>
      </c>
      <c r="AF67" s="135">
        <v>109</v>
      </c>
      <c r="AG67" s="136">
        <f t="shared" si="144"/>
        <v>0.81343283582089554</v>
      </c>
      <c r="AH67" s="134">
        <f t="shared" si="139"/>
        <v>6</v>
      </c>
      <c r="AI67" s="135">
        <v>115</v>
      </c>
      <c r="AJ67" s="136">
        <f t="shared" si="145"/>
        <v>0.85820895522388063</v>
      </c>
      <c r="AK67" s="134">
        <f t="shared" si="140"/>
        <v>7</v>
      </c>
      <c r="AL67" s="135">
        <v>122</v>
      </c>
      <c r="AM67" s="136">
        <f t="shared" si="146"/>
        <v>0.91044776119402981</v>
      </c>
      <c r="AN67" s="134">
        <f t="shared" si="141"/>
        <v>2</v>
      </c>
      <c r="AO67" s="135">
        <v>124</v>
      </c>
      <c r="AP67" s="136">
        <f t="shared" si="147"/>
        <v>0.92537313432835822</v>
      </c>
      <c r="AQ67" s="193">
        <f t="shared" si="148"/>
        <v>10</v>
      </c>
      <c r="AR67" s="242"/>
      <c r="AS67" s="243"/>
      <c r="AT67" s="244"/>
      <c r="AU67" s="63"/>
      <c r="AW67" t="s">
        <v>50</v>
      </c>
      <c r="BC67" s="20"/>
    </row>
    <row r="68" spans="2:55" ht="20.25" customHeight="1" x14ac:dyDescent="0.2">
      <c r="B68" s="238"/>
      <c r="C68" s="22"/>
      <c r="D68" s="10"/>
      <c r="E68" s="9" t="s">
        <v>14</v>
      </c>
      <c r="F68" s="30" t="s">
        <v>54</v>
      </c>
      <c r="G68" s="67">
        <v>128</v>
      </c>
      <c r="H68" s="87"/>
      <c r="I68" s="91"/>
      <c r="J68" s="85"/>
      <c r="K68" s="86"/>
      <c r="L68" s="85"/>
      <c r="M68" s="86"/>
      <c r="N68" s="85"/>
      <c r="O68" s="86"/>
      <c r="P68" s="110"/>
      <c r="Q68" s="85"/>
      <c r="R68" s="86"/>
      <c r="S68" s="86"/>
      <c r="T68" s="86"/>
      <c r="U68" s="86"/>
      <c r="V68" s="120"/>
      <c r="W68" s="59"/>
      <c r="X68" s="61"/>
      <c r="Y68" s="34">
        <f t="shared" si="149"/>
        <v>85</v>
      </c>
      <c r="Z68" s="4">
        <v>85</v>
      </c>
      <c r="AA68" s="5">
        <f>Z68/G68</f>
        <v>0.6640625</v>
      </c>
      <c r="AB68" s="130">
        <f t="shared" si="150"/>
        <v>13</v>
      </c>
      <c r="AC68" s="131">
        <v>98</v>
      </c>
      <c r="AD68" s="132">
        <f t="shared" si="143"/>
        <v>0.765625</v>
      </c>
      <c r="AE68" s="130">
        <f t="shared" si="151"/>
        <v>11</v>
      </c>
      <c r="AF68" s="131">
        <v>109</v>
      </c>
      <c r="AG68" s="132">
        <f t="shared" si="144"/>
        <v>0.8515625</v>
      </c>
      <c r="AH68" s="130">
        <f t="shared" si="139"/>
        <v>6</v>
      </c>
      <c r="AI68" s="131">
        <v>115</v>
      </c>
      <c r="AJ68" s="132">
        <f t="shared" si="145"/>
        <v>0.8984375</v>
      </c>
      <c r="AK68" s="130">
        <f t="shared" si="140"/>
        <v>3</v>
      </c>
      <c r="AL68" s="131">
        <v>118</v>
      </c>
      <c r="AM68" s="132">
        <f t="shared" si="146"/>
        <v>0.921875</v>
      </c>
      <c r="AN68" s="130">
        <f t="shared" si="141"/>
        <v>1</v>
      </c>
      <c r="AO68" s="131">
        <v>119</v>
      </c>
      <c r="AP68" s="132">
        <f t="shared" si="147"/>
        <v>0.9296875</v>
      </c>
      <c r="AQ68" s="163">
        <f t="shared" si="148"/>
        <v>9</v>
      </c>
      <c r="AR68" s="242"/>
      <c r="AS68" s="243"/>
      <c r="AT68" s="244"/>
      <c r="AU68" s="63"/>
      <c r="BC68" s="19"/>
    </row>
    <row r="69" spans="2:55" ht="20.25" customHeight="1" x14ac:dyDescent="0.2">
      <c r="B69" s="238"/>
      <c r="C69" s="22"/>
      <c r="D69" s="9" t="s">
        <v>15</v>
      </c>
      <c r="E69" s="7"/>
      <c r="F69" s="30" t="s">
        <v>54</v>
      </c>
      <c r="G69" s="67">
        <v>143</v>
      </c>
      <c r="H69" s="87"/>
      <c r="I69" s="91"/>
      <c r="J69" s="96"/>
      <c r="K69" s="97"/>
      <c r="L69" s="96"/>
      <c r="M69" s="97"/>
      <c r="N69" s="96"/>
      <c r="O69" s="97"/>
      <c r="P69" s="112"/>
      <c r="Q69" s="96"/>
      <c r="R69" s="97"/>
      <c r="S69" s="97"/>
      <c r="T69" s="97"/>
      <c r="U69" s="97"/>
      <c r="V69" s="120"/>
      <c r="W69" s="71"/>
      <c r="X69" s="61"/>
      <c r="Y69" s="34">
        <f t="shared" si="149"/>
        <v>143</v>
      </c>
      <c r="Z69" s="62">
        <v>143</v>
      </c>
      <c r="AA69" s="5">
        <f>Z69/G69</f>
        <v>1</v>
      </c>
      <c r="AB69" s="130">
        <f t="shared" si="150"/>
        <v>0</v>
      </c>
      <c r="AC69" s="141">
        <v>143</v>
      </c>
      <c r="AD69" s="132">
        <f t="shared" si="143"/>
        <v>1</v>
      </c>
      <c r="AE69" s="130">
        <f t="shared" si="151"/>
        <v>0</v>
      </c>
      <c r="AF69" s="141">
        <v>143</v>
      </c>
      <c r="AG69" s="132">
        <f t="shared" si="144"/>
        <v>1</v>
      </c>
      <c r="AH69" s="130">
        <f t="shared" si="139"/>
        <v>0</v>
      </c>
      <c r="AI69" s="141">
        <v>143</v>
      </c>
      <c r="AJ69" s="132">
        <f t="shared" si="145"/>
        <v>1</v>
      </c>
      <c r="AK69" s="130">
        <f t="shared" si="140"/>
        <v>0</v>
      </c>
      <c r="AL69" s="141">
        <v>143</v>
      </c>
      <c r="AM69" s="132">
        <f t="shared" si="146"/>
        <v>1</v>
      </c>
      <c r="AN69" s="130">
        <f t="shared" si="141"/>
        <v>0</v>
      </c>
      <c r="AO69" s="141">
        <v>143</v>
      </c>
      <c r="AP69" s="132">
        <f t="shared" si="147"/>
        <v>1</v>
      </c>
      <c r="AQ69" s="163">
        <f t="shared" si="148"/>
        <v>0</v>
      </c>
      <c r="AR69" s="242"/>
      <c r="AS69" s="243"/>
      <c r="AT69" s="244"/>
      <c r="AU69" s="63"/>
      <c r="AV69">
        <v>254</v>
      </c>
      <c r="BC69" s="19"/>
    </row>
    <row r="70" spans="2:55" ht="20.25" customHeight="1" x14ac:dyDescent="0.2">
      <c r="B70" s="239"/>
      <c r="C70" s="22"/>
      <c r="D70" s="6" t="s">
        <v>16</v>
      </c>
      <c r="E70" s="38"/>
      <c r="F70" s="39" t="s">
        <v>54</v>
      </c>
      <c r="G70" s="103">
        <v>130</v>
      </c>
      <c r="H70" s="98"/>
      <c r="I70" s="99"/>
      <c r="J70" s="100"/>
      <c r="K70" s="101"/>
      <c r="L70" s="100"/>
      <c r="M70" s="101"/>
      <c r="N70" s="100"/>
      <c r="O70" s="101"/>
      <c r="P70" s="113"/>
      <c r="Q70" s="100"/>
      <c r="R70" s="101"/>
      <c r="S70" s="101"/>
      <c r="T70" s="101"/>
      <c r="U70" s="101"/>
      <c r="V70" s="120"/>
      <c r="W70" s="71"/>
      <c r="X70" s="73"/>
      <c r="Y70" s="43">
        <f t="shared" si="149"/>
        <v>110</v>
      </c>
      <c r="Z70" s="62">
        <v>110</v>
      </c>
      <c r="AA70" s="42">
        <f>Z70/G70</f>
        <v>0.84615384615384615</v>
      </c>
      <c r="AB70" s="137">
        <f t="shared" si="150"/>
        <v>19</v>
      </c>
      <c r="AC70" s="141">
        <v>129</v>
      </c>
      <c r="AD70" s="139">
        <f t="shared" si="143"/>
        <v>0.99230769230769234</v>
      </c>
      <c r="AE70" s="137">
        <f t="shared" si="151"/>
        <v>1</v>
      </c>
      <c r="AF70" s="141">
        <v>130</v>
      </c>
      <c r="AG70" s="139">
        <f t="shared" si="144"/>
        <v>1</v>
      </c>
      <c r="AH70" s="137">
        <f t="shared" si="139"/>
        <v>0</v>
      </c>
      <c r="AI70" s="141">
        <v>130</v>
      </c>
      <c r="AJ70" s="139">
        <f t="shared" si="145"/>
        <v>1</v>
      </c>
      <c r="AK70" s="137">
        <f t="shared" si="140"/>
        <v>0</v>
      </c>
      <c r="AL70" s="141">
        <v>130</v>
      </c>
      <c r="AM70" s="139">
        <f t="shared" si="146"/>
        <v>1</v>
      </c>
      <c r="AN70" s="137">
        <f t="shared" si="141"/>
        <v>0</v>
      </c>
      <c r="AO70" s="141">
        <v>130</v>
      </c>
      <c r="AP70" s="139">
        <f t="shared" si="147"/>
        <v>1</v>
      </c>
      <c r="AQ70" s="163">
        <f t="shared" si="148"/>
        <v>0</v>
      </c>
      <c r="AR70" s="242"/>
      <c r="AS70" s="243"/>
      <c r="AT70" s="244"/>
      <c r="AU70" s="63"/>
      <c r="AV70">
        <v>188</v>
      </c>
      <c r="BC70" s="21"/>
    </row>
    <row r="71" spans="2:55" ht="33" customHeight="1" x14ac:dyDescent="0.2">
      <c r="B71" s="248" t="s">
        <v>74</v>
      </c>
      <c r="C71" s="249"/>
      <c r="D71" s="249"/>
      <c r="E71" s="249"/>
      <c r="F71" s="250"/>
      <c r="G71" s="123" t="s">
        <v>77</v>
      </c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  <c r="Z71" s="122"/>
      <c r="AA71" s="122"/>
      <c r="AB71" s="122"/>
      <c r="AC71" s="122"/>
      <c r="AD71" s="122"/>
      <c r="AE71" s="122"/>
      <c r="AF71" s="122"/>
      <c r="AG71" s="122"/>
      <c r="AH71" s="122"/>
      <c r="AI71" s="122"/>
      <c r="AJ71" s="122"/>
      <c r="AK71" s="122"/>
      <c r="AL71" s="122"/>
      <c r="AM71" s="122"/>
      <c r="AN71" s="122"/>
      <c r="AO71" s="122"/>
      <c r="AP71" s="122"/>
      <c r="AQ71" s="122"/>
      <c r="AR71" s="76"/>
      <c r="AS71" s="76"/>
      <c r="AT71" s="77"/>
      <c r="AU71" s="63"/>
      <c r="AW71" s="46"/>
      <c r="AX71" s="47" t="s">
        <v>31</v>
      </c>
      <c r="AY71" s="47" t="s">
        <v>32</v>
      </c>
      <c r="AZ71" s="47" t="s">
        <v>33</v>
      </c>
      <c r="BA71" s="48" t="s">
        <v>0</v>
      </c>
    </row>
    <row r="72" spans="2:55" ht="20.25" customHeight="1" x14ac:dyDescent="0.2">
      <c r="B72" s="237"/>
      <c r="C72" s="240" t="s">
        <v>9</v>
      </c>
      <c r="D72" s="241"/>
      <c r="E72" s="241"/>
      <c r="F72" s="80" t="s">
        <v>10</v>
      </c>
      <c r="G72" s="143">
        <v>341</v>
      </c>
      <c r="H72" s="88"/>
      <c r="I72" s="89"/>
      <c r="J72" s="90"/>
      <c r="K72" s="84"/>
      <c r="L72" s="90"/>
      <c r="M72" s="84"/>
      <c r="N72" s="90"/>
      <c r="O72" s="84"/>
      <c r="P72" s="109"/>
      <c r="Q72" s="90"/>
      <c r="R72" s="84"/>
      <c r="S72" s="84"/>
      <c r="T72" s="84"/>
      <c r="U72" s="84"/>
      <c r="V72" s="117"/>
      <c r="W72" s="118"/>
      <c r="X72" s="119"/>
      <c r="Y72" s="119"/>
      <c r="Z72" s="119"/>
      <c r="AA72" s="119"/>
      <c r="AB72" s="164">
        <f>AC72-Z72</f>
        <v>242</v>
      </c>
      <c r="AC72" s="175">
        <v>242</v>
      </c>
      <c r="AD72" s="166">
        <f>AC72/$G72</f>
        <v>0.70967741935483875</v>
      </c>
      <c r="AE72" s="164">
        <f>AF72-AC72</f>
        <v>46</v>
      </c>
      <c r="AF72" s="175">
        <v>288</v>
      </c>
      <c r="AG72" s="166">
        <f>AF72/$G72</f>
        <v>0.84457478005865105</v>
      </c>
      <c r="AH72" s="164">
        <f t="shared" ref="AH72:AH78" si="152">AI72-AF72</f>
        <v>27</v>
      </c>
      <c r="AI72" s="175">
        <v>315</v>
      </c>
      <c r="AJ72" s="166">
        <f>AI72/$G72</f>
        <v>0.92375366568914952</v>
      </c>
      <c r="AK72" s="164">
        <f t="shared" ref="AK72:AK78" si="153">AL72-AI72</f>
        <v>8</v>
      </c>
      <c r="AL72" s="175">
        <v>323</v>
      </c>
      <c r="AM72" s="166">
        <f>AL72/$G72</f>
        <v>0.94721407624633436</v>
      </c>
      <c r="AN72" s="164">
        <f t="shared" ref="AN72:AN78" si="154">AO72-AL72</f>
        <v>2</v>
      </c>
      <c r="AO72" s="175">
        <v>325</v>
      </c>
      <c r="AP72" s="166">
        <f>AO72/$G72</f>
        <v>0.95307917888563054</v>
      </c>
      <c r="AQ72" s="163">
        <f>$G72-AO72</f>
        <v>16</v>
      </c>
      <c r="AR72" s="242"/>
      <c r="AS72" s="243"/>
      <c r="AT72" s="244"/>
      <c r="AU72" s="63"/>
      <c r="AW72" s="49" t="s">
        <v>34</v>
      </c>
      <c r="AX72" s="44">
        <v>265</v>
      </c>
      <c r="AY72" s="44">
        <v>2</v>
      </c>
      <c r="AZ72" s="51">
        <v>14</v>
      </c>
      <c r="BA72" s="45">
        <f>SUM(AX72:AZ72)</f>
        <v>281</v>
      </c>
      <c r="BC72" s="18"/>
    </row>
    <row r="73" spans="2:55" ht="20.25" customHeight="1" x14ac:dyDescent="0.2">
      <c r="B73" s="238"/>
      <c r="C73" s="22"/>
      <c r="D73" s="6" t="s">
        <v>11</v>
      </c>
      <c r="E73" s="7"/>
      <c r="F73" s="30" t="s">
        <v>54</v>
      </c>
      <c r="G73" s="144">
        <f>SUM(G74:G76)</f>
        <v>243</v>
      </c>
      <c r="H73" s="87"/>
      <c r="I73" s="91"/>
      <c r="J73" s="85"/>
      <c r="K73" s="86"/>
      <c r="L73" s="85"/>
      <c r="M73" s="86"/>
      <c r="N73" s="85"/>
      <c r="O73" s="86"/>
      <c r="P73" s="110"/>
      <c r="Q73" s="85"/>
      <c r="R73" s="86"/>
      <c r="S73" s="86"/>
      <c r="T73" s="86"/>
      <c r="U73" s="86"/>
      <c r="V73" s="120"/>
      <c r="W73" s="59"/>
      <c r="X73" s="61"/>
      <c r="Y73" s="61"/>
      <c r="Z73" s="61"/>
      <c r="AA73" s="61"/>
      <c r="AB73" s="176">
        <f>AC73-Z73</f>
        <v>150</v>
      </c>
      <c r="AC73" s="133">
        <f>SUM(AC74:AC76)</f>
        <v>150</v>
      </c>
      <c r="AD73" s="177">
        <f>AC73/$G73</f>
        <v>0.61728395061728392</v>
      </c>
      <c r="AE73" s="176">
        <f>AF73-AC73</f>
        <v>40</v>
      </c>
      <c r="AF73" s="133">
        <f>SUM(AF74:AF76)</f>
        <v>190</v>
      </c>
      <c r="AG73" s="177">
        <f t="shared" ref="AG73:AG78" si="155">AF73/$G73</f>
        <v>0.78189300411522633</v>
      </c>
      <c r="AH73" s="176">
        <f t="shared" si="152"/>
        <v>27</v>
      </c>
      <c r="AI73" s="133">
        <f>SUM(AI74:AI76)</f>
        <v>217</v>
      </c>
      <c r="AJ73" s="177">
        <f t="shared" ref="AJ73:AJ78" si="156">AI73/$G73</f>
        <v>0.89300411522633749</v>
      </c>
      <c r="AK73" s="176">
        <f t="shared" si="153"/>
        <v>8</v>
      </c>
      <c r="AL73" s="133">
        <f>SUM(AL74:AL76)</f>
        <v>225</v>
      </c>
      <c r="AM73" s="177">
        <f t="shared" ref="AM73:AM78" si="157">AL73/$G73</f>
        <v>0.92592592592592593</v>
      </c>
      <c r="AN73" s="130">
        <f t="shared" si="154"/>
        <v>3</v>
      </c>
      <c r="AO73" s="131">
        <f>SUM(AO74:AO76)</f>
        <v>228</v>
      </c>
      <c r="AP73" s="177">
        <f t="shared" ref="AP73:AP78" si="158">AO73/$G73</f>
        <v>0.93827160493827155</v>
      </c>
      <c r="AQ73" s="163">
        <f t="shared" ref="AQ73:AQ78" si="159">$G73-AO73</f>
        <v>15</v>
      </c>
      <c r="AR73" s="242"/>
      <c r="AS73" s="243"/>
      <c r="AT73" s="244"/>
      <c r="AU73" s="63"/>
      <c r="AW73" s="1"/>
      <c r="AX73" s="1" t="s">
        <v>35</v>
      </c>
      <c r="AY73" s="1"/>
      <c r="AZ73" s="1"/>
      <c r="BA73" s="1"/>
      <c r="BC73" s="19"/>
    </row>
    <row r="74" spans="2:55" ht="20.25" customHeight="1" x14ac:dyDescent="0.2">
      <c r="B74" s="238"/>
      <c r="C74" s="22"/>
      <c r="D74" s="8"/>
      <c r="E74" s="9" t="s">
        <v>12</v>
      </c>
      <c r="F74" s="30" t="s">
        <v>54</v>
      </c>
      <c r="G74" s="144">
        <v>5</v>
      </c>
      <c r="H74" s="87"/>
      <c r="I74" s="91"/>
      <c r="J74" s="85"/>
      <c r="K74" s="86"/>
      <c r="L74" s="85"/>
      <c r="M74" s="86"/>
      <c r="N74" s="85"/>
      <c r="O74" s="86"/>
      <c r="P74" s="110"/>
      <c r="Q74" s="85"/>
      <c r="R74" s="86"/>
      <c r="S74" s="86"/>
      <c r="T74" s="86"/>
      <c r="U74" s="86"/>
      <c r="V74" s="120"/>
      <c r="W74" s="59"/>
      <c r="X74" s="61"/>
      <c r="Y74" s="61"/>
      <c r="Z74" s="61"/>
      <c r="AA74" s="61"/>
      <c r="AB74" s="176">
        <f t="shared" ref="AB74:AB78" si="160">AC74-Z74</f>
        <v>4</v>
      </c>
      <c r="AC74" s="133">
        <v>4</v>
      </c>
      <c r="AD74" s="177">
        <f t="shared" ref="AD74:AD78" si="161">AC74/$G74</f>
        <v>0.8</v>
      </c>
      <c r="AE74" s="176">
        <f t="shared" ref="AE74:AE78" si="162">AF74-AC74</f>
        <v>1</v>
      </c>
      <c r="AF74" s="133">
        <v>5</v>
      </c>
      <c r="AG74" s="177">
        <f t="shared" si="155"/>
        <v>1</v>
      </c>
      <c r="AH74" s="176">
        <f t="shared" si="152"/>
        <v>0</v>
      </c>
      <c r="AI74" s="133">
        <v>5</v>
      </c>
      <c r="AJ74" s="177">
        <f t="shared" si="156"/>
        <v>1</v>
      </c>
      <c r="AK74" s="176">
        <f t="shared" si="153"/>
        <v>0</v>
      </c>
      <c r="AL74" s="133">
        <v>5</v>
      </c>
      <c r="AM74" s="177">
        <f t="shared" si="157"/>
        <v>1</v>
      </c>
      <c r="AN74" s="130">
        <f t="shared" si="154"/>
        <v>0</v>
      </c>
      <c r="AO74" s="133">
        <v>5</v>
      </c>
      <c r="AP74" s="177">
        <f t="shared" si="158"/>
        <v>1</v>
      </c>
      <c r="AQ74" s="163">
        <f t="shared" si="159"/>
        <v>0</v>
      </c>
      <c r="AR74" s="242"/>
      <c r="AS74" s="243"/>
      <c r="AT74" s="244"/>
      <c r="AU74" s="63"/>
      <c r="AW74" t="s">
        <v>44</v>
      </c>
      <c r="BC74" s="19"/>
    </row>
    <row r="75" spans="2:55" ht="20.25" customHeight="1" x14ac:dyDescent="0.2">
      <c r="B75" s="238"/>
      <c r="C75" s="22"/>
      <c r="D75" s="8"/>
      <c r="E75" s="15" t="s">
        <v>13</v>
      </c>
      <c r="F75" s="31" t="s">
        <v>54</v>
      </c>
      <c r="G75" s="145">
        <v>95</v>
      </c>
      <c r="H75" s="92"/>
      <c r="I75" s="93"/>
      <c r="J75" s="94"/>
      <c r="K75" s="95"/>
      <c r="L75" s="94"/>
      <c r="M75" s="95"/>
      <c r="N75" s="94"/>
      <c r="O75" s="95"/>
      <c r="P75" s="111"/>
      <c r="Q75" s="94"/>
      <c r="R75" s="95"/>
      <c r="S75" s="95"/>
      <c r="T75" s="95"/>
      <c r="U75" s="95"/>
      <c r="V75" s="121"/>
      <c r="W75" s="69"/>
      <c r="X75" s="70"/>
      <c r="Y75" s="70"/>
      <c r="Z75" s="70"/>
      <c r="AA75" s="70"/>
      <c r="AB75" s="178">
        <f t="shared" si="160"/>
        <v>60</v>
      </c>
      <c r="AC75" s="140">
        <v>60</v>
      </c>
      <c r="AD75" s="179">
        <f t="shared" si="161"/>
        <v>0.63157894736842102</v>
      </c>
      <c r="AE75" s="178">
        <f t="shared" si="162"/>
        <v>22</v>
      </c>
      <c r="AF75" s="140">
        <v>82</v>
      </c>
      <c r="AG75" s="179">
        <f t="shared" si="155"/>
        <v>0.86315789473684212</v>
      </c>
      <c r="AH75" s="178">
        <f t="shared" si="152"/>
        <v>7</v>
      </c>
      <c r="AI75" s="140">
        <v>89</v>
      </c>
      <c r="AJ75" s="179">
        <f t="shared" si="156"/>
        <v>0.93684210526315792</v>
      </c>
      <c r="AK75" s="178">
        <f t="shared" si="153"/>
        <v>4</v>
      </c>
      <c r="AL75" s="140">
        <v>93</v>
      </c>
      <c r="AM75" s="179">
        <f t="shared" si="157"/>
        <v>0.97894736842105268</v>
      </c>
      <c r="AN75" s="134">
        <f t="shared" si="154"/>
        <v>0</v>
      </c>
      <c r="AO75" s="140">
        <v>93</v>
      </c>
      <c r="AP75" s="179">
        <f t="shared" si="158"/>
        <v>0.97894736842105268</v>
      </c>
      <c r="AQ75" s="193">
        <f t="shared" si="159"/>
        <v>2</v>
      </c>
      <c r="AR75" s="242"/>
      <c r="AS75" s="243"/>
      <c r="AT75" s="244"/>
      <c r="AU75" s="63"/>
      <c r="AW75" t="s">
        <v>50</v>
      </c>
      <c r="BC75" s="20"/>
    </row>
    <row r="76" spans="2:55" ht="20.25" customHeight="1" x14ac:dyDescent="0.2">
      <c r="B76" s="238"/>
      <c r="C76" s="22"/>
      <c r="D76" s="10"/>
      <c r="E76" s="9" t="s">
        <v>14</v>
      </c>
      <c r="F76" s="30" t="s">
        <v>54</v>
      </c>
      <c r="G76" s="144">
        <v>143</v>
      </c>
      <c r="H76" s="87"/>
      <c r="I76" s="91"/>
      <c r="J76" s="85"/>
      <c r="K76" s="86"/>
      <c r="L76" s="85"/>
      <c r="M76" s="86"/>
      <c r="N76" s="85"/>
      <c r="O76" s="86"/>
      <c r="P76" s="110"/>
      <c r="Q76" s="85"/>
      <c r="R76" s="86"/>
      <c r="S76" s="86"/>
      <c r="T76" s="86"/>
      <c r="U76" s="86"/>
      <c r="V76" s="120"/>
      <c r="W76" s="59"/>
      <c r="X76" s="61"/>
      <c r="Y76" s="61"/>
      <c r="Z76" s="61"/>
      <c r="AA76" s="61"/>
      <c r="AB76" s="176">
        <f t="shared" si="160"/>
        <v>86</v>
      </c>
      <c r="AC76" s="133">
        <v>86</v>
      </c>
      <c r="AD76" s="177">
        <f t="shared" si="161"/>
        <v>0.60139860139860135</v>
      </c>
      <c r="AE76" s="176">
        <f t="shared" si="162"/>
        <v>17</v>
      </c>
      <c r="AF76" s="133">
        <v>103</v>
      </c>
      <c r="AG76" s="177">
        <f t="shared" si="155"/>
        <v>0.72027972027972031</v>
      </c>
      <c r="AH76" s="176">
        <f t="shared" si="152"/>
        <v>20</v>
      </c>
      <c r="AI76" s="133">
        <v>123</v>
      </c>
      <c r="AJ76" s="177">
        <f t="shared" si="156"/>
        <v>0.8601398601398601</v>
      </c>
      <c r="AK76" s="176">
        <f t="shared" si="153"/>
        <v>4</v>
      </c>
      <c r="AL76" s="133">
        <v>127</v>
      </c>
      <c r="AM76" s="177">
        <f t="shared" si="157"/>
        <v>0.88811188811188813</v>
      </c>
      <c r="AN76" s="130">
        <f t="shared" si="154"/>
        <v>3</v>
      </c>
      <c r="AO76" s="133">
        <v>130</v>
      </c>
      <c r="AP76" s="177">
        <f t="shared" si="158"/>
        <v>0.90909090909090906</v>
      </c>
      <c r="AQ76" s="163">
        <f t="shared" si="159"/>
        <v>13</v>
      </c>
      <c r="AR76" s="242"/>
      <c r="AS76" s="243"/>
      <c r="AT76" s="244"/>
      <c r="AU76" s="63"/>
      <c r="BC76" s="19"/>
    </row>
    <row r="77" spans="2:55" ht="20.25" customHeight="1" x14ac:dyDescent="0.2">
      <c r="B77" s="238"/>
      <c r="C77" s="22"/>
      <c r="D77" s="9" t="s">
        <v>15</v>
      </c>
      <c r="E77" s="7"/>
      <c r="F77" s="30" t="s">
        <v>54</v>
      </c>
      <c r="G77" s="144">
        <v>125</v>
      </c>
      <c r="H77" s="87"/>
      <c r="I77" s="91"/>
      <c r="J77" s="96"/>
      <c r="K77" s="97"/>
      <c r="L77" s="96"/>
      <c r="M77" s="97"/>
      <c r="N77" s="96"/>
      <c r="O77" s="97"/>
      <c r="P77" s="112"/>
      <c r="Q77" s="96"/>
      <c r="R77" s="97"/>
      <c r="S77" s="97"/>
      <c r="T77" s="97"/>
      <c r="U77" s="97"/>
      <c r="V77" s="120"/>
      <c r="W77" s="71"/>
      <c r="X77" s="61"/>
      <c r="Y77" s="61"/>
      <c r="Z77" s="61"/>
      <c r="AA77" s="61"/>
      <c r="AB77" s="176">
        <f t="shared" si="160"/>
        <v>125</v>
      </c>
      <c r="AC77" s="142">
        <v>125</v>
      </c>
      <c r="AD77" s="177">
        <f t="shared" si="161"/>
        <v>1</v>
      </c>
      <c r="AE77" s="176">
        <f t="shared" si="162"/>
        <v>0</v>
      </c>
      <c r="AF77" s="142">
        <v>125</v>
      </c>
      <c r="AG77" s="177">
        <f t="shared" si="155"/>
        <v>1</v>
      </c>
      <c r="AH77" s="176">
        <f t="shared" si="152"/>
        <v>0</v>
      </c>
      <c r="AI77" s="142">
        <v>125</v>
      </c>
      <c r="AJ77" s="177">
        <f t="shared" si="156"/>
        <v>1</v>
      </c>
      <c r="AK77" s="176">
        <f t="shared" si="153"/>
        <v>0</v>
      </c>
      <c r="AL77" s="142">
        <v>125</v>
      </c>
      <c r="AM77" s="177">
        <f t="shared" si="157"/>
        <v>1</v>
      </c>
      <c r="AN77" s="130">
        <f t="shared" si="154"/>
        <v>0</v>
      </c>
      <c r="AO77" s="142">
        <v>125</v>
      </c>
      <c r="AP77" s="177">
        <f t="shared" si="158"/>
        <v>1</v>
      </c>
      <c r="AQ77" s="163">
        <f t="shared" si="159"/>
        <v>0</v>
      </c>
      <c r="AR77" s="242"/>
      <c r="AS77" s="243"/>
      <c r="AT77" s="244"/>
      <c r="AU77" s="63"/>
      <c r="AV77">
        <v>254</v>
      </c>
      <c r="BC77" s="19"/>
    </row>
    <row r="78" spans="2:55" ht="20.25" customHeight="1" x14ac:dyDescent="0.2">
      <c r="B78" s="239"/>
      <c r="C78" s="22"/>
      <c r="D78" s="6" t="s">
        <v>16</v>
      </c>
      <c r="E78" s="38"/>
      <c r="F78" s="39" t="s">
        <v>54</v>
      </c>
      <c r="G78" s="146">
        <v>133</v>
      </c>
      <c r="H78" s="98"/>
      <c r="I78" s="99"/>
      <c r="J78" s="100"/>
      <c r="K78" s="101"/>
      <c r="L78" s="100"/>
      <c r="M78" s="101"/>
      <c r="N78" s="100"/>
      <c r="O78" s="101"/>
      <c r="P78" s="113"/>
      <c r="Q78" s="100"/>
      <c r="R78" s="101"/>
      <c r="S78" s="101"/>
      <c r="T78" s="101"/>
      <c r="U78" s="101"/>
      <c r="V78" s="120"/>
      <c r="W78" s="71"/>
      <c r="X78" s="73"/>
      <c r="Y78" s="73"/>
      <c r="Z78" s="73"/>
      <c r="AA78" s="73"/>
      <c r="AB78" s="180">
        <f t="shared" si="160"/>
        <v>118</v>
      </c>
      <c r="AC78" s="142">
        <v>118</v>
      </c>
      <c r="AD78" s="181">
        <f t="shared" si="161"/>
        <v>0.88721804511278191</v>
      </c>
      <c r="AE78" s="180">
        <f t="shared" si="162"/>
        <v>15</v>
      </c>
      <c r="AF78" s="142">
        <v>133</v>
      </c>
      <c r="AG78" s="181">
        <f t="shared" si="155"/>
        <v>1</v>
      </c>
      <c r="AH78" s="180">
        <f t="shared" si="152"/>
        <v>0</v>
      </c>
      <c r="AI78" s="142">
        <v>133</v>
      </c>
      <c r="AJ78" s="181">
        <f t="shared" si="156"/>
        <v>1</v>
      </c>
      <c r="AK78" s="180">
        <f t="shared" si="153"/>
        <v>0</v>
      </c>
      <c r="AL78" s="142">
        <v>133</v>
      </c>
      <c r="AM78" s="181">
        <f t="shared" si="157"/>
        <v>1</v>
      </c>
      <c r="AN78" s="137">
        <f t="shared" si="154"/>
        <v>0</v>
      </c>
      <c r="AO78" s="142">
        <v>133</v>
      </c>
      <c r="AP78" s="181">
        <f t="shared" si="158"/>
        <v>1</v>
      </c>
      <c r="AQ78" s="163">
        <f t="shared" si="159"/>
        <v>0</v>
      </c>
      <c r="AR78" s="242"/>
      <c r="AS78" s="243"/>
      <c r="AT78" s="244"/>
      <c r="AU78" s="63"/>
      <c r="AV78">
        <v>188</v>
      </c>
      <c r="BC78" s="21"/>
    </row>
    <row r="79" spans="2:55" ht="33" customHeight="1" x14ac:dyDescent="0.2">
      <c r="B79" s="248" t="s">
        <v>79</v>
      </c>
      <c r="C79" s="249"/>
      <c r="D79" s="249"/>
      <c r="E79" s="249"/>
      <c r="F79" s="250"/>
      <c r="G79" s="123" t="s">
        <v>92</v>
      </c>
      <c r="H79" s="122"/>
      <c r="I79" s="122"/>
      <c r="J79" s="122"/>
      <c r="K79" s="122"/>
      <c r="L79" s="122"/>
      <c r="M79" s="122"/>
      <c r="N79" s="122"/>
      <c r="O79" s="122"/>
      <c r="P79" s="122"/>
      <c r="Q79" s="122"/>
      <c r="R79" s="122"/>
      <c r="S79" s="122"/>
      <c r="T79" s="122"/>
      <c r="U79" s="122"/>
      <c r="V79" s="122"/>
      <c r="W79" s="122"/>
      <c r="X79" s="122"/>
      <c r="Y79" s="122"/>
      <c r="Z79" s="122"/>
      <c r="AA79" s="122"/>
      <c r="AB79" s="122"/>
      <c r="AC79" s="122"/>
      <c r="AD79" s="122"/>
      <c r="AE79" s="122"/>
      <c r="AF79" s="122"/>
      <c r="AG79" s="122"/>
      <c r="AH79" s="122"/>
      <c r="AI79" s="122"/>
      <c r="AJ79" s="122"/>
      <c r="AK79" s="122"/>
      <c r="AL79" s="122"/>
      <c r="AM79" s="122"/>
      <c r="AN79" s="122"/>
      <c r="AO79" s="122"/>
      <c r="AP79" s="122"/>
      <c r="AQ79" s="122"/>
      <c r="AR79" s="76"/>
      <c r="AS79" s="76"/>
      <c r="AT79" s="77"/>
      <c r="AU79" s="63"/>
      <c r="AW79" s="46"/>
      <c r="AX79" s="47" t="s">
        <v>31</v>
      </c>
      <c r="AY79" s="47" t="s">
        <v>32</v>
      </c>
      <c r="AZ79" s="47" t="s">
        <v>33</v>
      </c>
      <c r="BA79" s="48" t="s">
        <v>0</v>
      </c>
    </row>
    <row r="80" spans="2:55" ht="20.25" customHeight="1" x14ac:dyDescent="0.2">
      <c r="B80" s="237"/>
      <c r="C80" s="240" t="s">
        <v>9</v>
      </c>
      <c r="D80" s="241"/>
      <c r="E80" s="241"/>
      <c r="F80" s="80" t="s">
        <v>10</v>
      </c>
      <c r="G80" s="143">
        <v>704</v>
      </c>
      <c r="H80" s="88"/>
      <c r="I80" s="89"/>
      <c r="J80" s="90"/>
      <c r="K80" s="84"/>
      <c r="L80" s="90"/>
      <c r="M80" s="84"/>
      <c r="N80" s="90"/>
      <c r="O80" s="84"/>
      <c r="P80" s="109"/>
      <c r="Q80" s="90"/>
      <c r="R80" s="84"/>
      <c r="S80" s="84"/>
      <c r="T80" s="84"/>
      <c r="U80" s="84"/>
      <c r="V80" s="117"/>
      <c r="W80" s="118"/>
      <c r="X80" s="119"/>
      <c r="Y80" s="119"/>
      <c r="Z80" s="119"/>
      <c r="AA80" s="119"/>
      <c r="AB80" s="182"/>
      <c r="AC80" s="183"/>
      <c r="AD80" s="170"/>
      <c r="AE80" s="195">
        <f>AF80-AC80</f>
        <v>523</v>
      </c>
      <c r="AF80" s="175">
        <v>523</v>
      </c>
      <c r="AG80" s="166">
        <f>AF80/$G80</f>
        <v>0.74289772727272729</v>
      </c>
      <c r="AH80" s="195">
        <f>AI80-AF80</f>
        <v>94</v>
      </c>
      <c r="AI80" s="175">
        <v>617</v>
      </c>
      <c r="AJ80" s="166">
        <f>AI80/$G80</f>
        <v>0.87642045454545459</v>
      </c>
      <c r="AK80" s="195">
        <f t="shared" ref="AK80:AK86" si="163">AL80-AI80</f>
        <v>39</v>
      </c>
      <c r="AL80" s="175">
        <v>656</v>
      </c>
      <c r="AM80" s="166">
        <f>AL80/$G80</f>
        <v>0.93181818181818177</v>
      </c>
      <c r="AN80" s="164">
        <f t="shared" ref="AN80:AN86" si="164">AO80-AL80</f>
        <v>8</v>
      </c>
      <c r="AO80" s="175">
        <v>664</v>
      </c>
      <c r="AP80" s="166">
        <f>AO80/$G80</f>
        <v>0.94318181818181823</v>
      </c>
      <c r="AQ80" s="163">
        <f>$G80-AO80</f>
        <v>40</v>
      </c>
      <c r="AR80" s="242"/>
      <c r="AS80" s="243"/>
      <c r="AT80" s="244"/>
      <c r="AU80" s="63"/>
      <c r="AW80" s="49" t="s">
        <v>34</v>
      </c>
      <c r="AX80" s="44">
        <v>265</v>
      </c>
      <c r="AY80" s="44">
        <v>2</v>
      </c>
      <c r="AZ80" s="51">
        <v>14</v>
      </c>
      <c r="BA80" s="45">
        <f>SUM(AX80:AZ80)</f>
        <v>281</v>
      </c>
      <c r="BC80" s="18"/>
    </row>
    <row r="81" spans="2:55" ht="20.25" customHeight="1" x14ac:dyDescent="0.2">
      <c r="B81" s="238"/>
      <c r="C81" s="22"/>
      <c r="D81" s="6" t="s">
        <v>11</v>
      </c>
      <c r="E81" s="7"/>
      <c r="F81" s="30" t="s">
        <v>54</v>
      </c>
      <c r="G81" s="144">
        <f>SUM(G82:G84)</f>
        <v>462</v>
      </c>
      <c r="H81" s="87"/>
      <c r="I81" s="91"/>
      <c r="J81" s="85"/>
      <c r="K81" s="86"/>
      <c r="L81" s="85"/>
      <c r="M81" s="86"/>
      <c r="N81" s="85"/>
      <c r="O81" s="86"/>
      <c r="P81" s="110"/>
      <c r="Q81" s="85"/>
      <c r="R81" s="86"/>
      <c r="S81" s="86"/>
      <c r="T81" s="86"/>
      <c r="U81" s="86"/>
      <c r="V81" s="120"/>
      <c r="W81" s="59"/>
      <c r="X81" s="61"/>
      <c r="Y81" s="61"/>
      <c r="Z81" s="61"/>
      <c r="AA81" s="61"/>
      <c r="AB81" s="184"/>
      <c r="AC81" s="185"/>
      <c r="AD81" s="186"/>
      <c r="AE81" s="211">
        <f>AF81-AC81</f>
        <v>230</v>
      </c>
      <c r="AF81" s="133">
        <f>SUM(AF82:AF84)</f>
        <v>230</v>
      </c>
      <c r="AG81" s="177">
        <f t="shared" ref="AG81:AG86" si="165">AF81/$G81</f>
        <v>0.49783549783549785</v>
      </c>
      <c r="AH81" s="211">
        <f t="shared" ref="AH81:AH86" si="166">AI81-AF81</f>
        <v>83</v>
      </c>
      <c r="AI81" s="133">
        <f>SUM(AI82:AI84)</f>
        <v>313</v>
      </c>
      <c r="AJ81" s="177">
        <f t="shared" ref="AJ81:AJ86" si="167">AI81/$G81</f>
        <v>0.67748917748917747</v>
      </c>
      <c r="AK81" s="211">
        <f t="shared" si="163"/>
        <v>98</v>
      </c>
      <c r="AL81" s="133">
        <f>SUM(AL82:AL84)</f>
        <v>411</v>
      </c>
      <c r="AM81" s="177">
        <f t="shared" ref="AM81:AM86" si="168">AL81/$G81</f>
        <v>0.88961038961038963</v>
      </c>
      <c r="AN81" s="130">
        <f t="shared" si="164"/>
        <v>8</v>
      </c>
      <c r="AO81" s="131">
        <f>SUM(AO82:AO84)</f>
        <v>419</v>
      </c>
      <c r="AP81" s="177">
        <f t="shared" ref="AP81:AP86" si="169">AO81/$G81</f>
        <v>0.90692640692640691</v>
      </c>
      <c r="AQ81" s="163">
        <f t="shared" ref="AQ81:AQ86" si="170">$G81-AO81</f>
        <v>43</v>
      </c>
      <c r="AR81" s="242"/>
      <c r="AS81" s="243"/>
      <c r="AT81" s="244"/>
      <c r="AU81" s="63"/>
      <c r="AW81" s="1"/>
      <c r="AX81" s="1" t="s">
        <v>35</v>
      </c>
      <c r="AY81" s="1"/>
      <c r="AZ81" s="1"/>
      <c r="BA81" s="1"/>
      <c r="BC81" s="19"/>
    </row>
    <row r="82" spans="2:55" ht="20.25" customHeight="1" x14ac:dyDescent="0.2">
      <c r="B82" s="238"/>
      <c r="C82" s="22"/>
      <c r="D82" s="8"/>
      <c r="E82" s="9" t="s">
        <v>12</v>
      </c>
      <c r="F82" s="30" t="s">
        <v>54</v>
      </c>
      <c r="G82" s="144">
        <v>13</v>
      </c>
      <c r="H82" s="87"/>
      <c r="I82" s="91"/>
      <c r="J82" s="85"/>
      <c r="K82" s="86"/>
      <c r="L82" s="85"/>
      <c r="M82" s="86"/>
      <c r="N82" s="85"/>
      <c r="O82" s="86"/>
      <c r="P82" s="110"/>
      <c r="Q82" s="85"/>
      <c r="R82" s="86"/>
      <c r="S82" s="86"/>
      <c r="T82" s="86"/>
      <c r="U82" s="86"/>
      <c r="V82" s="120"/>
      <c r="W82" s="59"/>
      <c r="X82" s="61"/>
      <c r="Y82" s="61"/>
      <c r="Z82" s="61"/>
      <c r="AA82" s="61"/>
      <c r="AB82" s="184"/>
      <c r="AC82" s="185"/>
      <c r="AD82" s="186"/>
      <c r="AE82" s="211">
        <f t="shared" ref="AE82:AE86" si="171">AF82-AC82</f>
        <v>1</v>
      </c>
      <c r="AF82" s="133">
        <v>1</v>
      </c>
      <c r="AG82" s="177">
        <f t="shared" si="165"/>
        <v>7.6923076923076927E-2</v>
      </c>
      <c r="AH82" s="211">
        <f t="shared" si="166"/>
        <v>3</v>
      </c>
      <c r="AI82" s="133">
        <v>4</v>
      </c>
      <c r="AJ82" s="177">
        <f t="shared" si="167"/>
        <v>0.30769230769230771</v>
      </c>
      <c r="AK82" s="211">
        <f t="shared" si="163"/>
        <v>1</v>
      </c>
      <c r="AL82" s="133">
        <v>5</v>
      </c>
      <c r="AM82" s="177">
        <f t="shared" si="168"/>
        <v>0.38461538461538464</v>
      </c>
      <c r="AN82" s="130">
        <f t="shared" si="164"/>
        <v>1</v>
      </c>
      <c r="AO82" s="133">
        <v>6</v>
      </c>
      <c r="AP82" s="177">
        <f t="shared" si="169"/>
        <v>0.46153846153846156</v>
      </c>
      <c r="AQ82" s="163">
        <f t="shared" si="170"/>
        <v>7</v>
      </c>
      <c r="AR82" s="242"/>
      <c r="AS82" s="243"/>
      <c r="AT82" s="244"/>
      <c r="AU82" s="63"/>
      <c r="AW82" t="s">
        <v>44</v>
      </c>
      <c r="BC82" s="19"/>
    </row>
    <row r="83" spans="2:55" ht="20.25" customHeight="1" x14ac:dyDescent="0.2">
      <c r="B83" s="238"/>
      <c r="C83" s="22"/>
      <c r="D83" s="8"/>
      <c r="E83" s="15" t="s">
        <v>13</v>
      </c>
      <c r="F83" s="31" t="s">
        <v>54</v>
      </c>
      <c r="G83" s="145">
        <v>222</v>
      </c>
      <c r="H83" s="92"/>
      <c r="I83" s="93"/>
      <c r="J83" s="94"/>
      <c r="K83" s="95"/>
      <c r="L83" s="94"/>
      <c r="M83" s="95"/>
      <c r="N83" s="94"/>
      <c r="O83" s="95"/>
      <c r="P83" s="111"/>
      <c r="Q83" s="94"/>
      <c r="R83" s="95"/>
      <c r="S83" s="95"/>
      <c r="T83" s="95"/>
      <c r="U83" s="95"/>
      <c r="V83" s="121"/>
      <c r="W83" s="69"/>
      <c r="X83" s="70"/>
      <c r="Y83" s="70"/>
      <c r="Z83" s="70"/>
      <c r="AA83" s="70"/>
      <c r="AB83" s="187"/>
      <c r="AC83" s="188"/>
      <c r="AD83" s="189"/>
      <c r="AE83" s="178">
        <f t="shared" si="171"/>
        <v>121</v>
      </c>
      <c r="AF83" s="140">
        <v>121</v>
      </c>
      <c r="AG83" s="179">
        <f t="shared" si="165"/>
        <v>0.54504504504504503</v>
      </c>
      <c r="AH83" s="178">
        <f t="shared" si="166"/>
        <v>32</v>
      </c>
      <c r="AI83" s="140">
        <v>153</v>
      </c>
      <c r="AJ83" s="179">
        <f t="shared" si="167"/>
        <v>0.68918918918918914</v>
      </c>
      <c r="AK83" s="178">
        <f t="shared" si="163"/>
        <v>46</v>
      </c>
      <c r="AL83" s="140">
        <v>199</v>
      </c>
      <c r="AM83" s="179">
        <f t="shared" si="168"/>
        <v>0.89639639639639634</v>
      </c>
      <c r="AN83" s="134">
        <f t="shared" si="164"/>
        <v>1</v>
      </c>
      <c r="AO83" s="140">
        <v>200</v>
      </c>
      <c r="AP83" s="179">
        <f t="shared" si="169"/>
        <v>0.90090090090090091</v>
      </c>
      <c r="AQ83" s="193">
        <f t="shared" si="170"/>
        <v>22</v>
      </c>
      <c r="AR83" s="242"/>
      <c r="AS83" s="243"/>
      <c r="AT83" s="244"/>
      <c r="AU83" s="63"/>
      <c r="AW83" t="s">
        <v>50</v>
      </c>
      <c r="BC83" s="20"/>
    </row>
    <row r="84" spans="2:55" ht="20.25" customHeight="1" x14ac:dyDescent="0.2">
      <c r="B84" s="238"/>
      <c r="C84" s="22"/>
      <c r="D84" s="10"/>
      <c r="E84" s="9" t="s">
        <v>14</v>
      </c>
      <c r="F84" s="30" t="s">
        <v>54</v>
      </c>
      <c r="G84" s="144">
        <v>227</v>
      </c>
      <c r="H84" s="87"/>
      <c r="I84" s="91"/>
      <c r="J84" s="85"/>
      <c r="K84" s="86"/>
      <c r="L84" s="85"/>
      <c r="M84" s="86"/>
      <c r="N84" s="85"/>
      <c r="O84" s="86"/>
      <c r="P84" s="110"/>
      <c r="Q84" s="85"/>
      <c r="R84" s="86"/>
      <c r="S84" s="86"/>
      <c r="T84" s="86"/>
      <c r="U84" s="86"/>
      <c r="V84" s="120"/>
      <c r="W84" s="59"/>
      <c r="X84" s="61"/>
      <c r="Y84" s="61"/>
      <c r="Z84" s="61"/>
      <c r="AA84" s="61"/>
      <c r="AB84" s="184"/>
      <c r="AC84" s="185"/>
      <c r="AD84" s="186"/>
      <c r="AE84" s="211">
        <f t="shared" si="171"/>
        <v>108</v>
      </c>
      <c r="AF84" s="133">
        <v>108</v>
      </c>
      <c r="AG84" s="177">
        <f t="shared" si="165"/>
        <v>0.47577092511013214</v>
      </c>
      <c r="AH84" s="211">
        <f t="shared" si="166"/>
        <v>48</v>
      </c>
      <c r="AI84" s="133">
        <v>156</v>
      </c>
      <c r="AJ84" s="177">
        <f t="shared" si="167"/>
        <v>0.68722466960352424</v>
      </c>
      <c r="AK84" s="211">
        <f t="shared" si="163"/>
        <v>51</v>
      </c>
      <c r="AL84" s="133">
        <v>207</v>
      </c>
      <c r="AM84" s="177">
        <f t="shared" si="168"/>
        <v>0.91189427312775329</v>
      </c>
      <c r="AN84" s="130">
        <f t="shared" si="164"/>
        <v>6</v>
      </c>
      <c r="AO84" s="133">
        <v>213</v>
      </c>
      <c r="AP84" s="177">
        <f t="shared" si="169"/>
        <v>0.93832599118942728</v>
      </c>
      <c r="AQ84" s="163">
        <f t="shared" si="170"/>
        <v>14</v>
      </c>
      <c r="AR84" s="242"/>
      <c r="AS84" s="243"/>
      <c r="AT84" s="244"/>
      <c r="AU84" s="63"/>
      <c r="BC84" s="19"/>
    </row>
    <row r="85" spans="2:55" ht="20.25" customHeight="1" x14ac:dyDescent="0.2">
      <c r="B85" s="238"/>
      <c r="C85" s="22"/>
      <c r="D85" s="9" t="s">
        <v>15</v>
      </c>
      <c r="E85" s="7"/>
      <c r="F85" s="30" t="s">
        <v>54</v>
      </c>
      <c r="G85" s="144">
        <v>487</v>
      </c>
      <c r="H85" s="87"/>
      <c r="I85" s="91"/>
      <c r="J85" s="96"/>
      <c r="K85" s="97"/>
      <c r="L85" s="96"/>
      <c r="M85" s="97"/>
      <c r="N85" s="96"/>
      <c r="O85" s="97"/>
      <c r="P85" s="112"/>
      <c r="Q85" s="96"/>
      <c r="R85" s="97"/>
      <c r="S85" s="97"/>
      <c r="T85" s="97"/>
      <c r="U85" s="97"/>
      <c r="V85" s="120"/>
      <c r="W85" s="71"/>
      <c r="X85" s="61"/>
      <c r="Y85" s="61"/>
      <c r="Z85" s="61"/>
      <c r="AA85" s="61"/>
      <c r="AB85" s="184"/>
      <c r="AC85" s="190"/>
      <c r="AD85" s="186"/>
      <c r="AE85" s="211">
        <v>486</v>
      </c>
      <c r="AF85" s="142">
        <v>486</v>
      </c>
      <c r="AG85" s="177">
        <f t="shared" si="165"/>
        <v>0.99794661190965095</v>
      </c>
      <c r="AH85" s="212">
        <f t="shared" si="166"/>
        <v>1</v>
      </c>
      <c r="AI85" s="142">
        <v>487</v>
      </c>
      <c r="AJ85" s="177">
        <f t="shared" si="167"/>
        <v>1</v>
      </c>
      <c r="AK85" s="212">
        <f t="shared" si="163"/>
        <v>0</v>
      </c>
      <c r="AL85" s="142">
        <v>487</v>
      </c>
      <c r="AM85" s="177">
        <f t="shared" si="168"/>
        <v>1</v>
      </c>
      <c r="AN85" s="130">
        <f t="shared" si="164"/>
        <v>0</v>
      </c>
      <c r="AO85" s="142">
        <v>487</v>
      </c>
      <c r="AP85" s="177">
        <f t="shared" si="169"/>
        <v>1</v>
      </c>
      <c r="AQ85" s="163">
        <f t="shared" si="170"/>
        <v>0</v>
      </c>
      <c r="AR85" s="242"/>
      <c r="AS85" s="243"/>
      <c r="AT85" s="244"/>
      <c r="AU85" s="63"/>
      <c r="AV85">
        <v>254</v>
      </c>
      <c r="BC85" s="19"/>
    </row>
    <row r="86" spans="2:55" ht="20.25" customHeight="1" x14ac:dyDescent="0.2">
      <c r="B86" s="239"/>
      <c r="C86" s="22"/>
      <c r="D86" s="6" t="s">
        <v>16</v>
      </c>
      <c r="E86" s="38"/>
      <c r="F86" s="39" t="s">
        <v>54</v>
      </c>
      <c r="G86" s="146">
        <v>204</v>
      </c>
      <c r="H86" s="98"/>
      <c r="I86" s="99"/>
      <c r="J86" s="100"/>
      <c r="K86" s="101"/>
      <c r="L86" s="100"/>
      <c r="M86" s="101"/>
      <c r="N86" s="100"/>
      <c r="O86" s="101"/>
      <c r="P86" s="113"/>
      <c r="Q86" s="100"/>
      <c r="R86" s="101"/>
      <c r="S86" s="101"/>
      <c r="T86" s="101"/>
      <c r="U86" s="101"/>
      <c r="V86" s="120"/>
      <c r="W86" s="71"/>
      <c r="X86" s="73"/>
      <c r="Y86" s="73"/>
      <c r="Z86" s="73"/>
      <c r="AA86" s="73"/>
      <c r="AB86" s="191"/>
      <c r="AC86" s="190"/>
      <c r="AD86" s="192"/>
      <c r="AE86" s="212">
        <f t="shared" si="171"/>
        <v>194</v>
      </c>
      <c r="AF86" s="142">
        <v>194</v>
      </c>
      <c r="AG86" s="181">
        <f t="shared" si="165"/>
        <v>0.9509803921568627</v>
      </c>
      <c r="AH86" s="212">
        <f t="shared" si="166"/>
        <v>10</v>
      </c>
      <c r="AI86" s="142">
        <v>204</v>
      </c>
      <c r="AJ86" s="181">
        <f t="shared" si="167"/>
        <v>1</v>
      </c>
      <c r="AK86" s="212">
        <f t="shared" si="163"/>
        <v>0</v>
      </c>
      <c r="AL86" s="142">
        <v>204</v>
      </c>
      <c r="AM86" s="181">
        <f t="shared" si="168"/>
        <v>1</v>
      </c>
      <c r="AN86" s="137">
        <f t="shared" si="164"/>
        <v>0</v>
      </c>
      <c r="AO86" s="142">
        <v>204</v>
      </c>
      <c r="AP86" s="181">
        <f t="shared" si="169"/>
        <v>1</v>
      </c>
      <c r="AQ86" s="163">
        <f t="shared" si="170"/>
        <v>0</v>
      </c>
      <c r="AR86" s="242"/>
      <c r="AS86" s="243"/>
      <c r="AT86" s="244"/>
      <c r="AU86" s="63"/>
      <c r="AV86">
        <v>188</v>
      </c>
      <c r="BC86" s="21"/>
    </row>
    <row r="87" spans="2:55" ht="33" customHeight="1" x14ac:dyDescent="0.2">
      <c r="B87" s="248" t="s">
        <v>84</v>
      </c>
      <c r="C87" s="249"/>
      <c r="D87" s="249"/>
      <c r="E87" s="249"/>
      <c r="F87" s="250"/>
      <c r="G87" s="123" t="s">
        <v>91</v>
      </c>
      <c r="H87" s="122"/>
      <c r="I87" s="122"/>
      <c r="J87" s="122"/>
      <c r="K87" s="122"/>
      <c r="L87" s="122"/>
      <c r="M87" s="122"/>
      <c r="N87" s="122"/>
      <c r="O87" s="122"/>
      <c r="P87" s="122"/>
      <c r="Q87" s="122"/>
      <c r="R87" s="122"/>
      <c r="S87" s="122"/>
      <c r="T87" s="122"/>
      <c r="U87" s="122"/>
      <c r="V87" s="122"/>
      <c r="W87" s="122"/>
      <c r="X87" s="122"/>
      <c r="Y87" s="122"/>
      <c r="Z87" s="122"/>
      <c r="AA87" s="122"/>
      <c r="AB87" s="122"/>
      <c r="AC87" s="122"/>
      <c r="AD87" s="122"/>
      <c r="AE87" s="122"/>
      <c r="AF87" s="122"/>
      <c r="AG87" s="122"/>
      <c r="AH87" s="122"/>
      <c r="AI87" s="122"/>
      <c r="AJ87" s="122"/>
      <c r="AK87" s="122"/>
      <c r="AL87" s="122"/>
      <c r="AM87" s="122"/>
      <c r="AN87" s="122"/>
      <c r="AO87" s="122"/>
      <c r="AP87" s="122"/>
      <c r="AQ87" s="122"/>
      <c r="AR87" s="76"/>
      <c r="AS87" s="76"/>
      <c r="AT87" s="77"/>
      <c r="AU87" s="63"/>
      <c r="AW87" s="46"/>
      <c r="AX87" s="47" t="s">
        <v>31</v>
      </c>
      <c r="AY87" s="47" t="s">
        <v>32</v>
      </c>
      <c r="AZ87" s="47" t="s">
        <v>33</v>
      </c>
      <c r="BA87" s="48" t="s">
        <v>0</v>
      </c>
    </row>
    <row r="88" spans="2:55" ht="20.25" customHeight="1" x14ac:dyDescent="0.2">
      <c r="B88" s="237"/>
      <c r="C88" s="240" t="s">
        <v>9</v>
      </c>
      <c r="D88" s="241"/>
      <c r="E88" s="241"/>
      <c r="F88" s="80" t="s">
        <v>10</v>
      </c>
      <c r="G88" s="143">
        <v>402</v>
      </c>
      <c r="H88" s="88"/>
      <c r="I88" s="89"/>
      <c r="J88" s="90"/>
      <c r="K88" s="84"/>
      <c r="L88" s="90"/>
      <c r="M88" s="84"/>
      <c r="N88" s="90"/>
      <c r="O88" s="84"/>
      <c r="P88" s="109"/>
      <c r="Q88" s="90"/>
      <c r="R88" s="84"/>
      <c r="S88" s="84"/>
      <c r="T88" s="84"/>
      <c r="U88" s="84"/>
      <c r="V88" s="117"/>
      <c r="W88" s="118"/>
      <c r="X88" s="119"/>
      <c r="Y88" s="119"/>
      <c r="Z88" s="119"/>
      <c r="AA88" s="119"/>
      <c r="AB88" s="182"/>
      <c r="AC88" s="183"/>
      <c r="AD88" s="170"/>
      <c r="AE88" s="182"/>
      <c r="AF88" s="183"/>
      <c r="AG88" s="170"/>
      <c r="AH88" s="195">
        <f>AI88-AG88</f>
        <v>285</v>
      </c>
      <c r="AI88" s="175">
        <v>285</v>
      </c>
      <c r="AJ88" s="166">
        <f>AI88/$G88</f>
        <v>0.70895522388059706</v>
      </c>
      <c r="AK88" s="195">
        <f t="shared" ref="AK88:AK94" si="172">AL88-AI88</f>
        <v>48</v>
      </c>
      <c r="AL88" s="175">
        <v>333</v>
      </c>
      <c r="AM88" s="166">
        <f>AL88/$G88</f>
        <v>0.82835820895522383</v>
      </c>
      <c r="AN88" s="164">
        <f t="shared" ref="AN88:AN94" si="173">AO88-AL88</f>
        <v>23</v>
      </c>
      <c r="AO88" s="175">
        <v>356</v>
      </c>
      <c r="AP88" s="166">
        <f>AO88/$G88</f>
        <v>0.88557213930348255</v>
      </c>
      <c r="AQ88" s="163">
        <f>$G88-AO88</f>
        <v>46</v>
      </c>
      <c r="AR88" s="242"/>
      <c r="AS88" s="243"/>
      <c r="AT88" s="244"/>
      <c r="AU88" s="63"/>
      <c r="AW88" s="49" t="s">
        <v>34</v>
      </c>
      <c r="AX88" s="44">
        <v>265</v>
      </c>
      <c r="AY88" s="44">
        <v>2</v>
      </c>
      <c r="AZ88" s="51">
        <v>14</v>
      </c>
      <c r="BA88" s="45">
        <f>SUM(AX88:AZ88)</f>
        <v>281</v>
      </c>
      <c r="BC88" s="18"/>
    </row>
    <row r="89" spans="2:55" ht="20.25" customHeight="1" x14ac:dyDescent="0.2">
      <c r="B89" s="238"/>
      <c r="C89" s="22"/>
      <c r="D89" s="6" t="s">
        <v>11</v>
      </c>
      <c r="E89" s="7"/>
      <c r="F89" s="30" t="s">
        <v>54</v>
      </c>
      <c r="G89" s="144">
        <f>SUM(G90:G92)</f>
        <v>312</v>
      </c>
      <c r="H89" s="87"/>
      <c r="I89" s="91"/>
      <c r="J89" s="85"/>
      <c r="K89" s="86"/>
      <c r="L89" s="85"/>
      <c r="M89" s="86"/>
      <c r="N89" s="85"/>
      <c r="O89" s="86"/>
      <c r="P89" s="110"/>
      <c r="Q89" s="85"/>
      <c r="R89" s="86"/>
      <c r="S89" s="86"/>
      <c r="T89" s="86"/>
      <c r="U89" s="86"/>
      <c r="V89" s="120"/>
      <c r="W89" s="59"/>
      <c r="X89" s="61"/>
      <c r="Y89" s="61"/>
      <c r="Z89" s="61"/>
      <c r="AA89" s="61"/>
      <c r="AB89" s="184"/>
      <c r="AC89" s="185"/>
      <c r="AD89" s="186"/>
      <c r="AE89" s="184"/>
      <c r="AF89" s="185"/>
      <c r="AG89" s="186"/>
      <c r="AH89" s="211">
        <f t="shared" ref="AH89:AH94" si="174">AI89-AG89</f>
        <v>213</v>
      </c>
      <c r="AI89" s="133">
        <f>SUM(AI90:AI92)</f>
        <v>213</v>
      </c>
      <c r="AJ89" s="177">
        <f t="shared" ref="AJ89:AJ94" si="175">AI89/$G89</f>
        <v>0.68269230769230771</v>
      </c>
      <c r="AK89" s="211">
        <f t="shared" si="172"/>
        <v>29</v>
      </c>
      <c r="AL89" s="133">
        <f>SUM(AL90:AL92)</f>
        <v>242</v>
      </c>
      <c r="AM89" s="177">
        <f t="shared" ref="AM89:AM94" si="176">AL89/$G89</f>
        <v>0.77564102564102566</v>
      </c>
      <c r="AN89" s="130">
        <f t="shared" si="173"/>
        <v>24</v>
      </c>
      <c r="AO89" s="131">
        <f>SUM(AO90:AO92)</f>
        <v>266</v>
      </c>
      <c r="AP89" s="177">
        <f t="shared" ref="AP89:AP94" si="177">AO89/$G89</f>
        <v>0.85256410256410253</v>
      </c>
      <c r="AQ89" s="163">
        <f t="shared" ref="AQ89:AQ94" si="178">$G89-AO89</f>
        <v>46</v>
      </c>
      <c r="AR89" s="242"/>
      <c r="AS89" s="243"/>
      <c r="AT89" s="244"/>
      <c r="AU89" s="63"/>
      <c r="AW89" s="1"/>
      <c r="AX89" s="1" t="s">
        <v>35</v>
      </c>
      <c r="AY89" s="1"/>
      <c r="AZ89" s="1"/>
      <c r="BA89" s="1"/>
      <c r="BC89" s="19"/>
    </row>
    <row r="90" spans="2:55" ht="20.25" customHeight="1" x14ac:dyDescent="0.2">
      <c r="B90" s="238"/>
      <c r="C90" s="22"/>
      <c r="D90" s="8"/>
      <c r="E90" s="9" t="s">
        <v>12</v>
      </c>
      <c r="F90" s="30" t="s">
        <v>54</v>
      </c>
      <c r="G90" s="144">
        <v>11</v>
      </c>
      <c r="H90" s="87"/>
      <c r="I90" s="91"/>
      <c r="J90" s="85"/>
      <c r="K90" s="86"/>
      <c r="L90" s="85"/>
      <c r="M90" s="86"/>
      <c r="N90" s="85"/>
      <c r="O90" s="86"/>
      <c r="P90" s="110"/>
      <c r="Q90" s="85"/>
      <c r="R90" s="86"/>
      <c r="S90" s="86"/>
      <c r="T90" s="86"/>
      <c r="U90" s="86"/>
      <c r="V90" s="120"/>
      <c r="W90" s="59"/>
      <c r="X90" s="61"/>
      <c r="Y90" s="61"/>
      <c r="Z90" s="61"/>
      <c r="AA90" s="61"/>
      <c r="AB90" s="184"/>
      <c r="AC90" s="185"/>
      <c r="AD90" s="186"/>
      <c r="AE90" s="184"/>
      <c r="AF90" s="185"/>
      <c r="AG90" s="186"/>
      <c r="AH90" s="211">
        <f t="shared" si="174"/>
        <v>8</v>
      </c>
      <c r="AI90" s="133">
        <v>8</v>
      </c>
      <c r="AJ90" s="177">
        <f t="shared" si="175"/>
        <v>0.72727272727272729</v>
      </c>
      <c r="AK90" s="211">
        <f t="shared" si="172"/>
        <v>0</v>
      </c>
      <c r="AL90" s="133">
        <v>8</v>
      </c>
      <c r="AM90" s="177">
        <f t="shared" si="176"/>
        <v>0.72727272727272729</v>
      </c>
      <c r="AN90" s="130">
        <f t="shared" si="173"/>
        <v>1</v>
      </c>
      <c r="AO90" s="133">
        <v>9</v>
      </c>
      <c r="AP90" s="177">
        <f t="shared" si="177"/>
        <v>0.81818181818181823</v>
      </c>
      <c r="AQ90" s="163">
        <f t="shared" si="178"/>
        <v>2</v>
      </c>
      <c r="AR90" s="242"/>
      <c r="AS90" s="243"/>
      <c r="AT90" s="244"/>
      <c r="AU90" s="63"/>
      <c r="AW90" t="s">
        <v>44</v>
      </c>
      <c r="BC90" s="19"/>
    </row>
    <row r="91" spans="2:55" ht="20.25" customHeight="1" x14ac:dyDescent="0.2">
      <c r="B91" s="238"/>
      <c r="C91" s="22"/>
      <c r="D91" s="8"/>
      <c r="E91" s="15" t="s">
        <v>13</v>
      </c>
      <c r="F91" s="31" t="s">
        <v>54</v>
      </c>
      <c r="G91" s="145">
        <v>112</v>
      </c>
      <c r="H91" s="92"/>
      <c r="I91" s="93"/>
      <c r="J91" s="94"/>
      <c r="K91" s="95"/>
      <c r="L91" s="94"/>
      <c r="M91" s="95"/>
      <c r="N91" s="94"/>
      <c r="O91" s="95"/>
      <c r="P91" s="111"/>
      <c r="Q91" s="94"/>
      <c r="R91" s="95"/>
      <c r="S91" s="95"/>
      <c r="T91" s="95"/>
      <c r="U91" s="95"/>
      <c r="V91" s="121"/>
      <c r="W91" s="69"/>
      <c r="X91" s="70"/>
      <c r="Y91" s="70"/>
      <c r="Z91" s="70"/>
      <c r="AA91" s="70"/>
      <c r="AB91" s="187"/>
      <c r="AC91" s="188"/>
      <c r="AD91" s="189"/>
      <c r="AE91" s="187"/>
      <c r="AF91" s="188"/>
      <c r="AG91" s="189"/>
      <c r="AH91" s="178">
        <f t="shared" si="174"/>
        <v>77</v>
      </c>
      <c r="AI91" s="140">
        <v>77</v>
      </c>
      <c r="AJ91" s="179">
        <f t="shared" si="175"/>
        <v>0.6875</v>
      </c>
      <c r="AK91" s="178">
        <f t="shared" si="172"/>
        <v>18</v>
      </c>
      <c r="AL91" s="140">
        <v>95</v>
      </c>
      <c r="AM91" s="179">
        <f t="shared" si="176"/>
        <v>0.8482142857142857</v>
      </c>
      <c r="AN91" s="134">
        <f t="shared" si="173"/>
        <v>11</v>
      </c>
      <c r="AO91" s="140">
        <v>106</v>
      </c>
      <c r="AP91" s="179">
        <f t="shared" si="177"/>
        <v>0.9464285714285714</v>
      </c>
      <c r="AQ91" s="193">
        <f>$G91-AO91</f>
        <v>6</v>
      </c>
      <c r="AR91" s="242"/>
      <c r="AS91" s="243"/>
      <c r="AT91" s="244"/>
      <c r="AU91" s="63"/>
      <c r="AW91" t="s">
        <v>50</v>
      </c>
      <c r="BC91" s="20"/>
    </row>
    <row r="92" spans="2:55" ht="20.25" customHeight="1" x14ac:dyDescent="0.2">
      <c r="B92" s="238"/>
      <c r="C92" s="22"/>
      <c r="D92" s="10"/>
      <c r="E92" s="9" t="s">
        <v>14</v>
      </c>
      <c r="F92" s="30" t="s">
        <v>54</v>
      </c>
      <c r="G92" s="144">
        <f>189</f>
        <v>189</v>
      </c>
      <c r="H92" s="87"/>
      <c r="I92" s="91"/>
      <c r="J92" s="85"/>
      <c r="K92" s="86"/>
      <c r="L92" s="85"/>
      <c r="M92" s="86"/>
      <c r="N92" s="85"/>
      <c r="O92" s="86"/>
      <c r="P92" s="110"/>
      <c r="Q92" s="85"/>
      <c r="R92" s="86"/>
      <c r="S92" s="86"/>
      <c r="T92" s="86"/>
      <c r="U92" s="86"/>
      <c r="V92" s="120"/>
      <c r="W92" s="59"/>
      <c r="X92" s="61"/>
      <c r="Y92" s="61"/>
      <c r="Z92" s="61"/>
      <c r="AA92" s="61"/>
      <c r="AB92" s="184"/>
      <c r="AC92" s="185"/>
      <c r="AD92" s="186"/>
      <c r="AE92" s="184"/>
      <c r="AF92" s="185"/>
      <c r="AG92" s="186"/>
      <c r="AH92" s="211">
        <f t="shared" si="174"/>
        <v>128</v>
      </c>
      <c r="AI92" s="133">
        <v>128</v>
      </c>
      <c r="AJ92" s="177">
        <f t="shared" si="175"/>
        <v>0.67724867724867721</v>
      </c>
      <c r="AK92" s="211">
        <f t="shared" si="172"/>
        <v>11</v>
      </c>
      <c r="AL92" s="133">
        <v>139</v>
      </c>
      <c r="AM92" s="177">
        <f t="shared" si="176"/>
        <v>0.73544973544973546</v>
      </c>
      <c r="AN92" s="130">
        <f t="shared" si="173"/>
        <v>12</v>
      </c>
      <c r="AO92" s="133">
        <v>151</v>
      </c>
      <c r="AP92" s="177">
        <f t="shared" si="177"/>
        <v>0.79894179894179895</v>
      </c>
      <c r="AQ92" s="163">
        <f t="shared" si="178"/>
        <v>38</v>
      </c>
      <c r="AR92" s="242"/>
      <c r="AS92" s="243"/>
      <c r="AT92" s="244"/>
      <c r="AU92" s="63"/>
      <c r="BC92" s="19"/>
    </row>
    <row r="93" spans="2:55" ht="20.25" customHeight="1" x14ac:dyDescent="0.2">
      <c r="B93" s="238"/>
      <c r="C93" s="22"/>
      <c r="D93" s="9" t="s">
        <v>15</v>
      </c>
      <c r="E93" s="7"/>
      <c r="F93" s="30" t="s">
        <v>54</v>
      </c>
      <c r="G93" s="144">
        <v>93</v>
      </c>
      <c r="H93" s="87"/>
      <c r="I93" s="91"/>
      <c r="J93" s="96"/>
      <c r="K93" s="97"/>
      <c r="L93" s="96"/>
      <c r="M93" s="97"/>
      <c r="N93" s="96"/>
      <c r="O93" s="97"/>
      <c r="P93" s="112"/>
      <c r="Q93" s="96"/>
      <c r="R93" s="97"/>
      <c r="S93" s="97"/>
      <c r="T93" s="97"/>
      <c r="U93" s="97"/>
      <c r="V93" s="120"/>
      <c r="W93" s="71"/>
      <c r="X93" s="61"/>
      <c r="Y93" s="61"/>
      <c r="Z93" s="61"/>
      <c r="AA93" s="61"/>
      <c r="AB93" s="184"/>
      <c r="AC93" s="190"/>
      <c r="AD93" s="186"/>
      <c r="AE93" s="184"/>
      <c r="AF93" s="190"/>
      <c r="AG93" s="186"/>
      <c r="AH93" s="211">
        <f t="shared" si="174"/>
        <v>93</v>
      </c>
      <c r="AI93" s="142">
        <v>93</v>
      </c>
      <c r="AJ93" s="177">
        <f t="shared" si="175"/>
        <v>1</v>
      </c>
      <c r="AK93" s="211">
        <f t="shared" si="172"/>
        <v>0</v>
      </c>
      <c r="AL93" s="142">
        <v>93</v>
      </c>
      <c r="AM93" s="177">
        <f t="shared" si="176"/>
        <v>1</v>
      </c>
      <c r="AN93" s="130">
        <f t="shared" si="173"/>
        <v>0</v>
      </c>
      <c r="AO93" s="142">
        <v>93</v>
      </c>
      <c r="AP93" s="177">
        <f t="shared" si="177"/>
        <v>1</v>
      </c>
      <c r="AQ93" s="163">
        <f t="shared" si="178"/>
        <v>0</v>
      </c>
      <c r="AR93" s="242"/>
      <c r="AS93" s="243"/>
      <c r="AT93" s="244"/>
      <c r="AU93" s="63"/>
      <c r="AV93">
        <v>254</v>
      </c>
      <c r="BC93" s="19"/>
    </row>
    <row r="94" spans="2:55" ht="20.25" customHeight="1" x14ac:dyDescent="0.2">
      <c r="B94" s="239"/>
      <c r="C94" s="22"/>
      <c r="D94" s="6" t="s">
        <v>16</v>
      </c>
      <c r="E94" s="38"/>
      <c r="F94" s="39" t="s">
        <v>54</v>
      </c>
      <c r="G94" s="146">
        <v>95</v>
      </c>
      <c r="H94" s="98"/>
      <c r="I94" s="99"/>
      <c r="J94" s="100"/>
      <c r="K94" s="101"/>
      <c r="L94" s="100"/>
      <c r="M94" s="101"/>
      <c r="N94" s="100"/>
      <c r="O94" s="101"/>
      <c r="P94" s="113"/>
      <c r="Q94" s="100"/>
      <c r="R94" s="101"/>
      <c r="S94" s="101"/>
      <c r="T94" s="101"/>
      <c r="U94" s="101"/>
      <c r="V94" s="120"/>
      <c r="W94" s="71"/>
      <c r="X94" s="73"/>
      <c r="Y94" s="73"/>
      <c r="Z94" s="73"/>
      <c r="AA94" s="73"/>
      <c r="AB94" s="191"/>
      <c r="AC94" s="190"/>
      <c r="AD94" s="192"/>
      <c r="AE94" s="191"/>
      <c r="AF94" s="190"/>
      <c r="AG94" s="192"/>
      <c r="AH94" s="212">
        <f t="shared" si="174"/>
        <v>70</v>
      </c>
      <c r="AI94" s="219">
        <v>70</v>
      </c>
      <c r="AJ94" s="181">
        <f t="shared" si="175"/>
        <v>0.73684210526315785</v>
      </c>
      <c r="AK94" s="212">
        <f t="shared" si="172"/>
        <v>25</v>
      </c>
      <c r="AL94" s="219">
        <v>95</v>
      </c>
      <c r="AM94" s="181">
        <f t="shared" si="176"/>
        <v>1</v>
      </c>
      <c r="AN94" s="137">
        <f t="shared" si="173"/>
        <v>0</v>
      </c>
      <c r="AO94" s="219">
        <v>95</v>
      </c>
      <c r="AP94" s="181">
        <f t="shared" si="177"/>
        <v>1</v>
      </c>
      <c r="AQ94" s="163">
        <f t="shared" si="178"/>
        <v>0</v>
      </c>
      <c r="AR94" s="242"/>
      <c r="AS94" s="243"/>
      <c r="AT94" s="244"/>
      <c r="AU94" s="63"/>
      <c r="AV94">
        <v>188</v>
      </c>
      <c r="BC94" s="21"/>
    </row>
    <row r="95" spans="2:55" ht="32.25" customHeight="1" x14ac:dyDescent="0.2">
      <c r="B95" s="248" t="s">
        <v>89</v>
      </c>
      <c r="C95" s="249"/>
      <c r="D95" s="249"/>
      <c r="E95" s="249"/>
      <c r="F95" s="250"/>
      <c r="G95" s="123" t="s">
        <v>90</v>
      </c>
      <c r="H95" s="122"/>
      <c r="I95" s="122"/>
      <c r="J95" s="122"/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2"/>
      <c r="AH95" s="122"/>
      <c r="AI95" s="220"/>
      <c r="AJ95" s="122"/>
      <c r="AK95" s="122"/>
      <c r="AL95" s="220"/>
      <c r="AM95" s="122"/>
      <c r="AN95" s="122"/>
      <c r="AO95" s="220"/>
      <c r="AP95" s="122"/>
      <c r="AQ95" s="122"/>
      <c r="AR95" s="78"/>
      <c r="AS95" s="76"/>
      <c r="AT95" s="77"/>
      <c r="AU95" s="63"/>
      <c r="BC95" s="213"/>
    </row>
    <row r="96" spans="2:55" ht="20.25" customHeight="1" x14ac:dyDescent="0.2">
      <c r="B96" s="237"/>
      <c r="C96" s="240" t="s">
        <v>9</v>
      </c>
      <c r="D96" s="241"/>
      <c r="E96" s="241"/>
      <c r="F96" s="80" t="s">
        <v>10</v>
      </c>
      <c r="G96" s="143">
        <v>431</v>
      </c>
      <c r="H96" s="88"/>
      <c r="I96" s="89"/>
      <c r="J96" s="90"/>
      <c r="K96" s="84"/>
      <c r="L96" s="90"/>
      <c r="M96" s="84"/>
      <c r="N96" s="90"/>
      <c r="O96" s="84"/>
      <c r="P96" s="109"/>
      <c r="Q96" s="90"/>
      <c r="R96" s="84"/>
      <c r="S96" s="84"/>
      <c r="T96" s="84"/>
      <c r="U96" s="84"/>
      <c r="V96" s="117"/>
      <c r="W96" s="221"/>
      <c r="X96" s="222"/>
      <c r="Y96" s="222"/>
      <c r="Z96" s="222"/>
      <c r="AA96" s="222"/>
      <c r="AB96" s="182"/>
      <c r="AC96" s="183"/>
      <c r="AD96" s="170"/>
      <c r="AE96" s="182"/>
      <c r="AF96" s="183"/>
      <c r="AG96" s="170"/>
      <c r="AH96" s="232"/>
      <c r="AI96" s="227"/>
      <c r="AJ96" s="214"/>
      <c r="AK96" s="195">
        <f>AL96-AJ96</f>
        <v>354</v>
      </c>
      <c r="AL96" s="175">
        <v>354</v>
      </c>
      <c r="AM96" s="166">
        <f>AL96/$G96</f>
        <v>0.82134570765661252</v>
      </c>
      <c r="AN96" s="164">
        <f>AO96-AL96</f>
        <v>49</v>
      </c>
      <c r="AO96" s="175">
        <v>403</v>
      </c>
      <c r="AP96" s="166">
        <f>AO96/$G96</f>
        <v>0.93503480278422269</v>
      </c>
      <c r="AQ96" s="163">
        <f>$G96-AO96</f>
        <v>28</v>
      </c>
      <c r="AR96" s="242"/>
      <c r="AS96" s="243"/>
      <c r="AT96" s="244"/>
      <c r="AU96" s="63"/>
      <c r="BC96" s="213"/>
    </row>
    <row r="97" spans="2:55" ht="20.25" customHeight="1" x14ac:dyDescent="0.2">
      <c r="B97" s="238"/>
      <c r="C97" s="22"/>
      <c r="D97" s="6" t="s">
        <v>11</v>
      </c>
      <c r="E97" s="7"/>
      <c r="F97" s="30" t="s">
        <v>54</v>
      </c>
      <c r="G97" s="144">
        <f>SUM(G98:G100)</f>
        <v>271</v>
      </c>
      <c r="H97" s="87"/>
      <c r="I97" s="91"/>
      <c r="J97" s="85"/>
      <c r="K97" s="86"/>
      <c r="L97" s="85"/>
      <c r="M97" s="86"/>
      <c r="N97" s="85"/>
      <c r="O97" s="86"/>
      <c r="P97" s="110"/>
      <c r="Q97" s="85"/>
      <c r="R97" s="86"/>
      <c r="S97" s="86"/>
      <c r="T97" s="86"/>
      <c r="U97" s="86"/>
      <c r="V97" s="120"/>
      <c r="W97" s="59"/>
      <c r="X97" s="61"/>
      <c r="Y97" s="61"/>
      <c r="Z97" s="61"/>
      <c r="AA97" s="61"/>
      <c r="AB97" s="184"/>
      <c r="AC97" s="185"/>
      <c r="AD97" s="186"/>
      <c r="AE97" s="184"/>
      <c r="AF97" s="185"/>
      <c r="AG97" s="186"/>
      <c r="AH97" s="233"/>
      <c r="AI97" s="228"/>
      <c r="AJ97" s="215"/>
      <c r="AK97" s="211">
        <f t="shared" ref="AK97:AK102" si="179">AL97-AJ97</f>
        <v>199</v>
      </c>
      <c r="AL97" s="133">
        <f>SUM(AL98:AL100)</f>
        <v>199</v>
      </c>
      <c r="AM97" s="177">
        <f t="shared" ref="AM97:AM101" si="180">AL97/$G97</f>
        <v>0.73431734317343178</v>
      </c>
      <c r="AN97" s="130">
        <f t="shared" ref="AN97:AN101" si="181">AO97-AL97</f>
        <v>30</v>
      </c>
      <c r="AO97" s="131">
        <f>SUM(AO98:AO100)</f>
        <v>229</v>
      </c>
      <c r="AP97" s="177">
        <f t="shared" ref="AP97:AP101" si="182">AO97/$G97</f>
        <v>0.84501845018450183</v>
      </c>
      <c r="AQ97" s="163">
        <f>$G97-AO97</f>
        <v>42</v>
      </c>
      <c r="AR97" s="242"/>
      <c r="AS97" s="243"/>
      <c r="AT97" s="244"/>
      <c r="AU97" s="63"/>
      <c r="BC97" s="213"/>
    </row>
    <row r="98" spans="2:55" ht="20.25" customHeight="1" x14ac:dyDescent="0.2">
      <c r="B98" s="238"/>
      <c r="C98" s="22"/>
      <c r="D98" s="8"/>
      <c r="E98" s="9" t="s">
        <v>12</v>
      </c>
      <c r="F98" s="30" t="s">
        <v>54</v>
      </c>
      <c r="G98" s="144">
        <v>19</v>
      </c>
      <c r="H98" s="87"/>
      <c r="I98" s="91"/>
      <c r="J98" s="85"/>
      <c r="K98" s="86"/>
      <c r="L98" s="85"/>
      <c r="M98" s="86"/>
      <c r="N98" s="85"/>
      <c r="O98" s="86"/>
      <c r="P98" s="110"/>
      <c r="Q98" s="85"/>
      <c r="R98" s="86"/>
      <c r="S98" s="86"/>
      <c r="T98" s="86"/>
      <c r="U98" s="86"/>
      <c r="V98" s="120"/>
      <c r="W98" s="59"/>
      <c r="X98" s="61"/>
      <c r="Y98" s="61"/>
      <c r="Z98" s="61"/>
      <c r="AA98" s="61"/>
      <c r="AB98" s="184"/>
      <c r="AC98" s="185"/>
      <c r="AD98" s="186"/>
      <c r="AE98" s="184"/>
      <c r="AF98" s="185"/>
      <c r="AG98" s="186"/>
      <c r="AH98" s="233"/>
      <c r="AI98" s="228"/>
      <c r="AJ98" s="215"/>
      <c r="AK98" s="211">
        <f>AL98-AJ98</f>
        <v>12</v>
      </c>
      <c r="AL98" s="133">
        <v>12</v>
      </c>
      <c r="AM98" s="177">
        <f t="shared" si="180"/>
        <v>0.63157894736842102</v>
      </c>
      <c r="AN98" s="130">
        <f t="shared" si="181"/>
        <v>0</v>
      </c>
      <c r="AO98" s="133">
        <v>12</v>
      </c>
      <c r="AP98" s="177">
        <f t="shared" si="182"/>
        <v>0.63157894736842102</v>
      </c>
      <c r="AQ98" s="163">
        <f t="shared" ref="AQ98" si="183">$G98-AO98</f>
        <v>7</v>
      </c>
      <c r="AR98" s="242"/>
      <c r="AS98" s="243"/>
      <c r="AT98" s="244"/>
      <c r="AU98" s="63"/>
      <c r="BC98" s="213"/>
    </row>
    <row r="99" spans="2:55" ht="20.25" customHeight="1" x14ac:dyDescent="0.2">
      <c r="B99" s="238"/>
      <c r="C99" s="22"/>
      <c r="D99" s="8"/>
      <c r="E99" s="15" t="s">
        <v>13</v>
      </c>
      <c r="F99" s="31" t="s">
        <v>54</v>
      </c>
      <c r="G99" s="145">
        <v>92</v>
      </c>
      <c r="H99" s="92"/>
      <c r="I99" s="93"/>
      <c r="J99" s="94"/>
      <c r="K99" s="95"/>
      <c r="L99" s="94"/>
      <c r="M99" s="95"/>
      <c r="N99" s="94"/>
      <c r="O99" s="95"/>
      <c r="P99" s="111"/>
      <c r="Q99" s="94"/>
      <c r="R99" s="95"/>
      <c r="S99" s="95"/>
      <c r="T99" s="95"/>
      <c r="U99" s="95"/>
      <c r="V99" s="121"/>
      <c r="W99" s="69"/>
      <c r="X99" s="70"/>
      <c r="Y99" s="70"/>
      <c r="Z99" s="70"/>
      <c r="AA99" s="70"/>
      <c r="AB99" s="187"/>
      <c r="AC99" s="188"/>
      <c r="AD99" s="189"/>
      <c r="AE99" s="187"/>
      <c r="AF99" s="188"/>
      <c r="AG99" s="189"/>
      <c r="AH99" s="187"/>
      <c r="AI99" s="229"/>
      <c r="AJ99" s="216"/>
      <c r="AK99" s="178">
        <f t="shared" si="179"/>
        <v>66</v>
      </c>
      <c r="AL99" s="140">
        <v>66</v>
      </c>
      <c r="AM99" s="179">
        <f t="shared" si="180"/>
        <v>0.71739130434782605</v>
      </c>
      <c r="AN99" s="134">
        <f t="shared" si="181"/>
        <v>16</v>
      </c>
      <c r="AO99" s="140">
        <v>82</v>
      </c>
      <c r="AP99" s="179">
        <f t="shared" si="182"/>
        <v>0.89130434782608692</v>
      </c>
      <c r="AQ99" s="193">
        <f>$G99-AO99</f>
        <v>10</v>
      </c>
      <c r="AR99" s="242"/>
      <c r="AS99" s="243"/>
      <c r="AT99" s="244"/>
      <c r="AU99" s="63"/>
      <c r="BC99" s="213"/>
    </row>
    <row r="100" spans="2:55" ht="20.25" customHeight="1" x14ac:dyDescent="0.2">
      <c r="B100" s="238"/>
      <c r="C100" s="22"/>
      <c r="D100" s="10"/>
      <c r="E100" s="9" t="s">
        <v>14</v>
      </c>
      <c r="F100" s="30" t="s">
        <v>54</v>
      </c>
      <c r="G100" s="144">
        <v>160</v>
      </c>
      <c r="H100" s="87"/>
      <c r="I100" s="91"/>
      <c r="J100" s="85"/>
      <c r="K100" s="86"/>
      <c r="L100" s="85"/>
      <c r="M100" s="86"/>
      <c r="N100" s="85"/>
      <c r="O100" s="86"/>
      <c r="P100" s="110"/>
      <c r="Q100" s="85"/>
      <c r="R100" s="86"/>
      <c r="S100" s="86"/>
      <c r="T100" s="86"/>
      <c r="U100" s="86"/>
      <c r="V100" s="120"/>
      <c r="W100" s="59"/>
      <c r="X100" s="61"/>
      <c r="Y100" s="61"/>
      <c r="Z100" s="61"/>
      <c r="AA100" s="61"/>
      <c r="AB100" s="184"/>
      <c r="AC100" s="185"/>
      <c r="AD100" s="186"/>
      <c r="AE100" s="184"/>
      <c r="AF100" s="185"/>
      <c r="AG100" s="186"/>
      <c r="AH100" s="233"/>
      <c r="AI100" s="228"/>
      <c r="AJ100" s="215"/>
      <c r="AK100" s="211">
        <f t="shared" si="179"/>
        <v>121</v>
      </c>
      <c r="AL100" s="133">
        <v>121</v>
      </c>
      <c r="AM100" s="177">
        <f t="shared" si="180"/>
        <v>0.75624999999999998</v>
      </c>
      <c r="AN100" s="130">
        <f t="shared" si="181"/>
        <v>14</v>
      </c>
      <c r="AO100" s="133">
        <v>135</v>
      </c>
      <c r="AP100" s="177">
        <f t="shared" si="182"/>
        <v>0.84375</v>
      </c>
      <c r="AQ100" s="163">
        <f>$G100-AO100</f>
        <v>25</v>
      </c>
      <c r="AR100" s="242"/>
      <c r="AS100" s="243"/>
      <c r="AT100" s="244"/>
      <c r="AU100" s="63"/>
      <c r="BC100" s="213"/>
    </row>
    <row r="101" spans="2:55" ht="20.25" customHeight="1" x14ac:dyDescent="0.2">
      <c r="B101" s="238"/>
      <c r="C101" s="22"/>
      <c r="D101" s="9" t="s">
        <v>15</v>
      </c>
      <c r="E101" s="7"/>
      <c r="F101" s="30" t="s">
        <v>54</v>
      </c>
      <c r="G101" s="144">
        <v>108</v>
      </c>
      <c r="H101" s="87"/>
      <c r="I101" s="91"/>
      <c r="J101" s="96"/>
      <c r="K101" s="97"/>
      <c r="L101" s="96"/>
      <c r="M101" s="97"/>
      <c r="N101" s="96"/>
      <c r="O101" s="97"/>
      <c r="P101" s="112"/>
      <c r="Q101" s="96"/>
      <c r="R101" s="97"/>
      <c r="S101" s="97"/>
      <c r="T101" s="97"/>
      <c r="U101" s="97"/>
      <c r="V101" s="120"/>
      <c r="W101" s="71"/>
      <c r="X101" s="61"/>
      <c r="Y101" s="61"/>
      <c r="Z101" s="61"/>
      <c r="AA101" s="61"/>
      <c r="AB101" s="184"/>
      <c r="AC101" s="190"/>
      <c r="AD101" s="186"/>
      <c r="AE101" s="184"/>
      <c r="AF101" s="190"/>
      <c r="AG101" s="186"/>
      <c r="AH101" s="233"/>
      <c r="AI101" s="230"/>
      <c r="AJ101" s="215"/>
      <c r="AK101" s="211">
        <f t="shared" si="179"/>
        <v>108</v>
      </c>
      <c r="AL101" s="142">
        <v>108</v>
      </c>
      <c r="AM101" s="177">
        <f t="shared" si="180"/>
        <v>1</v>
      </c>
      <c r="AN101" s="130">
        <f t="shared" si="181"/>
        <v>0</v>
      </c>
      <c r="AO101" s="142">
        <v>108</v>
      </c>
      <c r="AP101" s="177">
        <f t="shared" si="182"/>
        <v>1</v>
      </c>
      <c r="AQ101" s="163">
        <f t="shared" ref="AQ101" si="184">$G101-AL101</f>
        <v>0</v>
      </c>
      <c r="AR101" s="242"/>
      <c r="AS101" s="243"/>
      <c r="AT101" s="244"/>
      <c r="AU101" s="63"/>
      <c r="BC101" s="213"/>
    </row>
    <row r="102" spans="2:55" ht="20.25" customHeight="1" x14ac:dyDescent="0.2">
      <c r="B102" s="239"/>
      <c r="C102" s="22"/>
      <c r="D102" s="6" t="s">
        <v>16</v>
      </c>
      <c r="E102" s="38"/>
      <c r="F102" s="39" t="s">
        <v>54</v>
      </c>
      <c r="G102" s="146">
        <v>179</v>
      </c>
      <c r="H102" s="98"/>
      <c r="I102" s="99"/>
      <c r="J102" s="100"/>
      <c r="K102" s="101"/>
      <c r="L102" s="100"/>
      <c r="M102" s="101"/>
      <c r="N102" s="100"/>
      <c r="O102" s="101"/>
      <c r="P102" s="113"/>
      <c r="Q102" s="100"/>
      <c r="R102" s="101"/>
      <c r="S102" s="101"/>
      <c r="T102" s="101"/>
      <c r="U102" s="101"/>
      <c r="V102" s="120"/>
      <c r="W102" s="71"/>
      <c r="X102" s="73"/>
      <c r="Y102" s="73"/>
      <c r="Z102" s="73"/>
      <c r="AA102" s="73"/>
      <c r="AB102" s="191"/>
      <c r="AC102" s="190"/>
      <c r="AD102" s="192"/>
      <c r="AE102" s="191"/>
      <c r="AF102" s="190"/>
      <c r="AG102" s="192"/>
      <c r="AH102" s="234"/>
      <c r="AI102" s="231"/>
      <c r="AJ102" s="217"/>
      <c r="AK102" s="212">
        <f t="shared" si="179"/>
        <v>155</v>
      </c>
      <c r="AL102" s="142">
        <v>155</v>
      </c>
      <c r="AM102" s="181">
        <f>AL102/$G102</f>
        <v>0.86592178770949724</v>
      </c>
      <c r="AN102" s="137">
        <f>AO102-AL102</f>
        <v>24</v>
      </c>
      <c r="AO102" s="226">
        <v>179</v>
      </c>
      <c r="AP102" s="181">
        <f>AO102/$G102</f>
        <v>1</v>
      </c>
      <c r="AQ102" s="163">
        <f>$G102-AO102</f>
        <v>0</v>
      </c>
      <c r="AR102" s="242"/>
      <c r="AS102" s="243"/>
      <c r="AT102" s="244"/>
      <c r="AU102" s="63"/>
      <c r="BC102" s="213"/>
    </row>
    <row r="103" spans="2:55" ht="32.25" customHeight="1" x14ac:dyDescent="0.2">
      <c r="B103" s="248" t="s">
        <v>95</v>
      </c>
      <c r="C103" s="249"/>
      <c r="D103" s="249"/>
      <c r="E103" s="249"/>
      <c r="F103" s="250"/>
      <c r="G103" s="277" t="s">
        <v>97</v>
      </c>
      <c r="H103" s="122"/>
      <c r="I103" s="122"/>
      <c r="J103" s="122"/>
      <c r="K103" s="122"/>
      <c r="L103" s="122"/>
      <c r="M103" s="122"/>
      <c r="N103" s="122"/>
      <c r="O103" s="122"/>
      <c r="P103" s="122"/>
      <c r="Q103" s="122"/>
      <c r="R103" s="122"/>
      <c r="S103" s="122"/>
      <c r="T103" s="122"/>
      <c r="U103" s="122"/>
      <c r="V103" s="122"/>
      <c r="W103" s="122"/>
      <c r="X103" s="122"/>
      <c r="Y103" s="122"/>
      <c r="Z103" s="122"/>
      <c r="AA103" s="122"/>
      <c r="AB103" s="122"/>
      <c r="AC103" s="122"/>
      <c r="AD103" s="122"/>
      <c r="AE103" s="122"/>
      <c r="AF103" s="122"/>
      <c r="AG103" s="122"/>
      <c r="AH103" s="122"/>
      <c r="AI103" s="220"/>
      <c r="AJ103" s="122"/>
      <c r="AK103" s="122"/>
      <c r="AL103" s="220"/>
      <c r="AM103" s="122"/>
      <c r="AN103" s="122"/>
      <c r="AO103" s="220"/>
      <c r="AP103" s="122"/>
      <c r="AQ103" s="122"/>
      <c r="AR103" s="78"/>
      <c r="AS103" s="76"/>
      <c r="AT103" s="77"/>
      <c r="AU103" s="63"/>
      <c r="BC103" s="213"/>
    </row>
    <row r="104" spans="2:55" ht="20.25" customHeight="1" x14ac:dyDescent="0.2">
      <c r="B104" s="237"/>
      <c r="C104" s="240" t="s">
        <v>9</v>
      </c>
      <c r="D104" s="241"/>
      <c r="E104" s="241"/>
      <c r="F104" s="80" t="s">
        <v>10</v>
      </c>
      <c r="G104" s="236">
        <v>416</v>
      </c>
      <c r="H104" s="88"/>
      <c r="I104" s="89"/>
      <c r="J104" s="90"/>
      <c r="K104" s="84"/>
      <c r="L104" s="90"/>
      <c r="M104" s="84"/>
      <c r="N104" s="90"/>
      <c r="O104" s="84"/>
      <c r="P104" s="109"/>
      <c r="Q104" s="90"/>
      <c r="R104" s="84"/>
      <c r="S104" s="84"/>
      <c r="T104" s="84"/>
      <c r="U104" s="84"/>
      <c r="V104" s="117"/>
      <c r="W104" s="221"/>
      <c r="X104" s="222"/>
      <c r="Y104" s="222"/>
      <c r="Z104" s="222"/>
      <c r="AA104" s="222"/>
      <c r="AB104" s="182"/>
      <c r="AC104" s="183"/>
      <c r="AD104" s="170"/>
      <c r="AE104" s="182"/>
      <c r="AF104" s="183"/>
      <c r="AG104" s="170"/>
      <c r="AH104" s="232"/>
      <c r="AI104" s="227"/>
      <c r="AJ104" s="214"/>
      <c r="AK104" s="232"/>
      <c r="AL104" s="227"/>
      <c r="AM104" s="214"/>
      <c r="AN104" s="164">
        <f>AO104-AL104</f>
        <v>343</v>
      </c>
      <c r="AO104" s="175">
        <v>343</v>
      </c>
      <c r="AP104" s="166">
        <f>AO104/$G104</f>
        <v>0.82451923076923073</v>
      </c>
      <c r="AQ104" s="163">
        <f>$G104-AO104</f>
        <v>73</v>
      </c>
      <c r="AR104" s="242"/>
      <c r="AS104" s="243"/>
      <c r="AT104" s="244"/>
      <c r="AU104" s="63"/>
      <c r="BC104" s="213"/>
    </row>
    <row r="105" spans="2:55" ht="20.25" customHeight="1" x14ac:dyDescent="0.2">
      <c r="B105" s="238"/>
      <c r="C105" s="22"/>
      <c r="D105" s="6" t="s">
        <v>11</v>
      </c>
      <c r="E105" s="7"/>
      <c r="F105" s="30" t="s">
        <v>54</v>
      </c>
      <c r="G105" s="144">
        <f>SUM(G106:G108)</f>
        <v>252</v>
      </c>
      <c r="H105" s="87"/>
      <c r="I105" s="91"/>
      <c r="J105" s="85"/>
      <c r="K105" s="86"/>
      <c r="L105" s="85"/>
      <c r="M105" s="86"/>
      <c r="N105" s="85"/>
      <c r="O105" s="86"/>
      <c r="P105" s="110"/>
      <c r="Q105" s="85"/>
      <c r="R105" s="86"/>
      <c r="S105" s="86"/>
      <c r="T105" s="86"/>
      <c r="U105" s="86"/>
      <c r="V105" s="120"/>
      <c r="W105" s="59"/>
      <c r="X105" s="61"/>
      <c r="Y105" s="61"/>
      <c r="Z105" s="61"/>
      <c r="AA105" s="61"/>
      <c r="AB105" s="184"/>
      <c r="AC105" s="185"/>
      <c r="AD105" s="186"/>
      <c r="AE105" s="184"/>
      <c r="AF105" s="185"/>
      <c r="AG105" s="186"/>
      <c r="AH105" s="233"/>
      <c r="AI105" s="228"/>
      <c r="AJ105" s="215"/>
      <c r="AK105" s="233"/>
      <c r="AL105" s="228"/>
      <c r="AM105" s="215"/>
      <c r="AN105" s="130">
        <f t="shared" ref="AN105:AN109" si="185">AO105-AL105</f>
        <v>173</v>
      </c>
      <c r="AO105" s="131">
        <f>SUM(AO106:AO108)</f>
        <v>173</v>
      </c>
      <c r="AP105" s="177">
        <f t="shared" ref="AP105:AP109" si="186">AO105/$G105</f>
        <v>0.68650793650793651</v>
      </c>
      <c r="AQ105" s="163">
        <f t="shared" ref="AQ105:AQ110" si="187">$G105-AO105</f>
        <v>79</v>
      </c>
      <c r="AR105" s="242"/>
      <c r="AS105" s="243"/>
      <c r="AT105" s="244"/>
      <c r="AU105" s="63"/>
      <c r="BC105" s="213"/>
    </row>
    <row r="106" spans="2:55" ht="20.25" customHeight="1" x14ac:dyDescent="0.2">
      <c r="B106" s="238"/>
      <c r="C106" s="22"/>
      <c r="D106" s="8"/>
      <c r="E106" s="9" t="s">
        <v>12</v>
      </c>
      <c r="F106" s="30" t="s">
        <v>54</v>
      </c>
      <c r="G106" s="144">
        <v>18</v>
      </c>
      <c r="H106" s="87"/>
      <c r="I106" s="91"/>
      <c r="J106" s="85"/>
      <c r="K106" s="86"/>
      <c r="L106" s="85"/>
      <c r="M106" s="86"/>
      <c r="N106" s="85"/>
      <c r="O106" s="86"/>
      <c r="P106" s="110"/>
      <c r="Q106" s="85"/>
      <c r="R106" s="86"/>
      <c r="S106" s="86"/>
      <c r="T106" s="86"/>
      <c r="U106" s="86"/>
      <c r="V106" s="120"/>
      <c r="W106" s="59"/>
      <c r="X106" s="61"/>
      <c r="Y106" s="61"/>
      <c r="Z106" s="61"/>
      <c r="AA106" s="61"/>
      <c r="AB106" s="184"/>
      <c r="AC106" s="185"/>
      <c r="AD106" s="186"/>
      <c r="AE106" s="184"/>
      <c r="AF106" s="185"/>
      <c r="AG106" s="186"/>
      <c r="AH106" s="233"/>
      <c r="AI106" s="228"/>
      <c r="AJ106" s="215"/>
      <c r="AK106" s="233"/>
      <c r="AL106" s="228"/>
      <c r="AM106" s="215"/>
      <c r="AN106" s="130">
        <f t="shared" si="185"/>
        <v>8</v>
      </c>
      <c r="AO106" s="133">
        <v>8</v>
      </c>
      <c r="AP106" s="177">
        <f t="shared" si="186"/>
        <v>0.44444444444444442</v>
      </c>
      <c r="AQ106" s="163">
        <f t="shared" si="187"/>
        <v>10</v>
      </c>
      <c r="AR106" s="242"/>
      <c r="AS106" s="243"/>
      <c r="AT106" s="244"/>
      <c r="AU106" s="63"/>
      <c r="BC106" s="213"/>
    </row>
    <row r="107" spans="2:55" ht="20.25" customHeight="1" x14ac:dyDescent="0.2">
      <c r="B107" s="238"/>
      <c r="C107" s="22"/>
      <c r="D107" s="8"/>
      <c r="E107" s="15" t="s">
        <v>13</v>
      </c>
      <c r="F107" s="31" t="s">
        <v>54</v>
      </c>
      <c r="G107" s="145">
        <v>87</v>
      </c>
      <c r="H107" s="92"/>
      <c r="I107" s="93"/>
      <c r="J107" s="94"/>
      <c r="K107" s="95"/>
      <c r="L107" s="94"/>
      <c r="M107" s="95"/>
      <c r="N107" s="94"/>
      <c r="O107" s="95"/>
      <c r="P107" s="111"/>
      <c r="Q107" s="94"/>
      <c r="R107" s="95"/>
      <c r="S107" s="95"/>
      <c r="T107" s="95"/>
      <c r="U107" s="95"/>
      <c r="V107" s="121"/>
      <c r="W107" s="69"/>
      <c r="X107" s="70"/>
      <c r="Y107" s="70"/>
      <c r="Z107" s="70"/>
      <c r="AA107" s="70"/>
      <c r="AB107" s="187"/>
      <c r="AC107" s="188"/>
      <c r="AD107" s="189"/>
      <c r="AE107" s="187"/>
      <c r="AF107" s="188"/>
      <c r="AG107" s="189"/>
      <c r="AH107" s="187"/>
      <c r="AI107" s="229"/>
      <c r="AJ107" s="216"/>
      <c r="AK107" s="187"/>
      <c r="AL107" s="229"/>
      <c r="AM107" s="216"/>
      <c r="AN107" s="134">
        <f t="shared" si="185"/>
        <v>64</v>
      </c>
      <c r="AO107" s="140">
        <v>64</v>
      </c>
      <c r="AP107" s="179">
        <f t="shared" si="186"/>
        <v>0.73563218390804597</v>
      </c>
      <c r="AQ107" s="193">
        <f t="shared" si="187"/>
        <v>23</v>
      </c>
      <c r="AR107" s="242"/>
      <c r="AS107" s="243"/>
      <c r="AT107" s="244"/>
      <c r="AU107" s="63"/>
      <c r="BC107" s="213"/>
    </row>
    <row r="108" spans="2:55" ht="20.25" customHeight="1" x14ac:dyDescent="0.2">
      <c r="B108" s="238"/>
      <c r="C108" s="22"/>
      <c r="D108" s="10"/>
      <c r="E108" s="9" t="s">
        <v>14</v>
      </c>
      <c r="F108" s="30" t="s">
        <v>54</v>
      </c>
      <c r="G108" s="144">
        <v>147</v>
      </c>
      <c r="H108" s="87"/>
      <c r="I108" s="91"/>
      <c r="J108" s="85"/>
      <c r="K108" s="86"/>
      <c r="L108" s="85"/>
      <c r="M108" s="86"/>
      <c r="N108" s="85"/>
      <c r="O108" s="86"/>
      <c r="P108" s="110"/>
      <c r="Q108" s="85"/>
      <c r="R108" s="86"/>
      <c r="S108" s="86"/>
      <c r="T108" s="86"/>
      <c r="U108" s="86"/>
      <c r="V108" s="120"/>
      <c r="W108" s="59"/>
      <c r="X108" s="61"/>
      <c r="Y108" s="61"/>
      <c r="Z108" s="61"/>
      <c r="AA108" s="61"/>
      <c r="AB108" s="184"/>
      <c r="AC108" s="185"/>
      <c r="AD108" s="186"/>
      <c r="AE108" s="184"/>
      <c r="AF108" s="185"/>
      <c r="AG108" s="186"/>
      <c r="AH108" s="233"/>
      <c r="AI108" s="228"/>
      <c r="AJ108" s="215"/>
      <c r="AK108" s="233"/>
      <c r="AL108" s="228"/>
      <c r="AM108" s="215"/>
      <c r="AN108" s="130">
        <f t="shared" si="185"/>
        <v>101</v>
      </c>
      <c r="AO108" s="133">
        <v>101</v>
      </c>
      <c r="AP108" s="177">
        <f t="shared" si="186"/>
        <v>0.68707482993197277</v>
      </c>
      <c r="AQ108" s="163">
        <f t="shared" si="187"/>
        <v>46</v>
      </c>
      <c r="AR108" s="242"/>
      <c r="AS108" s="243"/>
      <c r="AT108" s="244"/>
      <c r="AU108" s="63"/>
      <c r="BC108" s="213"/>
    </row>
    <row r="109" spans="2:55" ht="20.25" customHeight="1" x14ac:dyDescent="0.2">
      <c r="B109" s="238"/>
      <c r="C109" s="22"/>
      <c r="D109" s="9" t="s">
        <v>15</v>
      </c>
      <c r="E109" s="7"/>
      <c r="F109" s="30" t="s">
        <v>54</v>
      </c>
      <c r="G109" s="144">
        <v>146</v>
      </c>
      <c r="H109" s="87"/>
      <c r="I109" s="91"/>
      <c r="J109" s="96"/>
      <c r="K109" s="97"/>
      <c r="L109" s="96"/>
      <c r="M109" s="97"/>
      <c r="N109" s="96"/>
      <c r="O109" s="97"/>
      <c r="P109" s="112"/>
      <c r="Q109" s="96"/>
      <c r="R109" s="97"/>
      <c r="S109" s="97"/>
      <c r="T109" s="97"/>
      <c r="U109" s="97"/>
      <c r="V109" s="120"/>
      <c r="W109" s="71"/>
      <c r="X109" s="61"/>
      <c r="Y109" s="61"/>
      <c r="Z109" s="61"/>
      <c r="AA109" s="61"/>
      <c r="AB109" s="184"/>
      <c r="AC109" s="190"/>
      <c r="AD109" s="186"/>
      <c r="AE109" s="184"/>
      <c r="AF109" s="190"/>
      <c r="AG109" s="186"/>
      <c r="AH109" s="233"/>
      <c r="AI109" s="230"/>
      <c r="AJ109" s="215"/>
      <c r="AK109" s="233"/>
      <c r="AL109" s="230"/>
      <c r="AM109" s="215"/>
      <c r="AN109" s="130">
        <f t="shared" si="185"/>
        <v>146</v>
      </c>
      <c r="AO109" s="142">
        <v>146</v>
      </c>
      <c r="AP109" s="177">
        <f t="shared" si="186"/>
        <v>1</v>
      </c>
      <c r="AQ109" s="163">
        <f t="shared" si="187"/>
        <v>0</v>
      </c>
      <c r="AR109" s="242"/>
      <c r="AS109" s="243"/>
      <c r="AT109" s="244"/>
      <c r="AU109" s="63"/>
      <c r="BC109" s="213"/>
    </row>
    <row r="110" spans="2:55" ht="20.25" customHeight="1" x14ac:dyDescent="0.2">
      <c r="B110" s="239"/>
      <c r="C110" s="22"/>
      <c r="D110" s="6" t="s">
        <v>16</v>
      </c>
      <c r="E110" s="38"/>
      <c r="F110" s="39" t="s">
        <v>54</v>
      </c>
      <c r="G110" s="146">
        <v>176</v>
      </c>
      <c r="H110" s="98"/>
      <c r="I110" s="99"/>
      <c r="J110" s="100"/>
      <c r="K110" s="101"/>
      <c r="L110" s="100"/>
      <c r="M110" s="101"/>
      <c r="N110" s="100"/>
      <c r="O110" s="101"/>
      <c r="P110" s="113"/>
      <c r="Q110" s="100"/>
      <c r="R110" s="101"/>
      <c r="S110" s="101"/>
      <c r="T110" s="101"/>
      <c r="U110" s="101"/>
      <c r="V110" s="120"/>
      <c r="W110" s="71"/>
      <c r="X110" s="73"/>
      <c r="Y110" s="73"/>
      <c r="Z110" s="73"/>
      <c r="AA110" s="73"/>
      <c r="AB110" s="191"/>
      <c r="AC110" s="190"/>
      <c r="AD110" s="192"/>
      <c r="AE110" s="191"/>
      <c r="AF110" s="190"/>
      <c r="AG110" s="192"/>
      <c r="AH110" s="234"/>
      <c r="AI110" s="231"/>
      <c r="AJ110" s="217"/>
      <c r="AK110" s="234"/>
      <c r="AL110" s="231"/>
      <c r="AM110" s="217"/>
      <c r="AN110" s="137">
        <f>AO110-AL110</f>
        <v>170</v>
      </c>
      <c r="AO110" s="142">
        <v>170</v>
      </c>
      <c r="AP110" s="181">
        <f>AO110/$G110</f>
        <v>0.96590909090909094</v>
      </c>
      <c r="AQ110" s="163">
        <f t="shared" si="187"/>
        <v>6</v>
      </c>
      <c r="AR110" s="242"/>
      <c r="AS110" s="243"/>
      <c r="AT110" s="244"/>
      <c r="AU110" s="63"/>
      <c r="BC110" s="213"/>
    </row>
    <row r="111" spans="2:55" ht="33" customHeight="1" x14ac:dyDescent="0.2">
      <c r="B111" s="248" t="s">
        <v>96</v>
      </c>
      <c r="C111" s="249"/>
      <c r="D111" s="249"/>
      <c r="E111" s="249"/>
      <c r="F111" s="250"/>
      <c r="G111" s="75"/>
      <c r="H111" s="76"/>
      <c r="I111" s="76"/>
      <c r="J111" s="76"/>
      <c r="K111" s="76"/>
      <c r="L111" s="76"/>
      <c r="M111" s="76"/>
      <c r="N111" s="76"/>
      <c r="O111" s="76"/>
      <c r="P111" s="114"/>
      <c r="Q111" s="76"/>
      <c r="R111" s="76"/>
      <c r="S111" s="114"/>
      <c r="T111" s="76"/>
      <c r="U111" s="76"/>
      <c r="V111" s="114"/>
      <c r="W111" s="76"/>
      <c r="X111" s="76"/>
      <c r="Y111" s="76"/>
      <c r="Z111" s="76"/>
      <c r="AA111" s="76"/>
      <c r="AB111" s="76"/>
      <c r="AC111" s="76"/>
      <c r="AD111" s="76"/>
      <c r="AE111" s="76"/>
      <c r="AF111" s="76"/>
      <c r="AG111" s="76"/>
      <c r="AH111" s="76"/>
      <c r="AI111" s="218"/>
      <c r="AJ111" s="76"/>
      <c r="AK111" s="76"/>
      <c r="AL111" s="76"/>
      <c r="AM111" s="76"/>
      <c r="AN111" s="76"/>
      <c r="AO111" s="76"/>
      <c r="AP111" s="76"/>
      <c r="AQ111" s="76"/>
      <c r="AR111" s="76"/>
      <c r="AS111" s="76"/>
      <c r="AT111" s="77"/>
      <c r="AU111" s="63"/>
      <c r="AW111" s="46"/>
      <c r="AX111" s="47"/>
      <c r="AY111" s="47"/>
      <c r="AZ111" s="47"/>
      <c r="BA111" s="48"/>
    </row>
    <row r="112" spans="2:55" ht="20.25" customHeight="1" x14ac:dyDescent="0.2">
      <c r="B112" s="237"/>
      <c r="C112" s="240" t="s">
        <v>9</v>
      </c>
      <c r="D112" s="241"/>
      <c r="E112" s="241"/>
      <c r="F112" s="80" t="s">
        <v>10</v>
      </c>
      <c r="G112" s="143">
        <f>G8+G16+G24+G32+G40+G48+G56+G64+G72+G80+G88+G96+G104</f>
        <v>5707</v>
      </c>
      <c r="H112" s="143">
        <f t="shared" ref="H112:V112" si="188">H8+H16+H24+H32+H40+H48+H56+H64+H72</f>
        <v>959</v>
      </c>
      <c r="I112" s="129">
        <f t="shared" si="188"/>
        <v>1.7051734273956496</v>
      </c>
      <c r="J112" s="147">
        <f t="shared" si="188"/>
        <v>1011</v>
      </c>
      <c r="K112" s="84">
        <f t="shared" si="188"/>
        <v>1.8055849500293946</v>
      </c>
      <c r="L112" s="143">
        <f t="shared" si="188"/>
        <v>1240</v>
      </c>
      <c r="M112" s="129">
        <f t="shared" si="188"/>
        <v>2.3907250989513198</v>
      </c>
      <c r="N112" s="143">
        <f t="shared" si="188"/>
        <v>1642</v>
      </c>
      <c r="O112" s="129">
        <f t="shared" si="188"/>
        <v>3.2899262444794606</v>
      </c>
      <c r="P112" s="148">
        <f t="shared" si="188"/>
        <v>430</v>
      </c>
      <c r="Q112" s="143">
        <f t="shared" si="188"/>
        <v>2072</v>
      </c>
      <c r="R112" s="129">
        <f t="shared" si="188"/>
        <v>4.2840248670813121</v>
      </c>
      <c r="S112" s="148">
        <f t="shared" si="188"/>
        <v>376</v>
      </c>
      <c r="T112" s="143">
        <f t="shared" si="188"/>
        <v>2448</v>
      </c>
      <c r="U112" s="129">
        <f t="shared" si="188"/>
        <v>5.2309335916407589</v>
      </c>
      <c r="V112" s="148">
        <f t="shared" si="188"/>
        <v>339</v>
      </c>
      <c r="W112" s="143">
        <f t="shared" ref="W112:W118" si="189">W8+W16+W24+W32+W40+W48+W56+W64+W72+W80</f>
        <v>2787</v>
      </c>
      <c r="X112" s="129">
        <f>W112/G112</f>
        <v>0.48834764324513757</v>
      </c>
      <c r="Y112" s="128">
        <f>Z112-W112</f>
        <v>293</v>
      </c>
      <c r="Z112" s="143">
        <f t="shared" ref="Z112:Z118" si="190">Z8+Z16+Z24+Z32+Z40+Z48+Z56+Z64+Z72</f>
        <v>3080</v>
      </c>
      <c r="AA112" s="129">
        <f>Z112/G112</f>
        <v>0.53968810233047138</v>
      </c>
      <c r="AB112" s="128">
        <f>AC112-Z112</f>
        <v>301</v>
      </c>
      <c r="AC112" s="143">
        <f t="shared" ref="AC112:AC118" si="191">AC8+AC16+AC24+AC32+AC40+AC48+AC56+AC64+AC72</f>
        <v>3381</v>
      </c>
      <c r="AD112" s="129">
        <f>AC112/$G112</f>
        <v>0.59243034869458555</v>
      </c>
      <c r="AE112" s="128">
        <f>AF112-AC112</f>
        <v>634</v>
      </c>
      <c r="AF112" s="143">
        <f t="shared" ref="AF112:AF118" si="192">AF8+AF16+AF24+AF32+AF40+AF48+AF56+AF64+AF72+AF80</f>
        <v>4015</v>
      </c>
      <c r="AG112" s="129">
        <f>AF112/$G112</f>
        <v>0.70352199053793585</v>
      </c>
      <c r="AH112" s="128">
        <f t="shared" ref="AH112:AH118" si="193">AI112-AF112</f>
        <v>448</v>
      </c>
      <c r="AI112" s="143">
        <f t="shared" ref="AI112:AI118" si="194">AI8+AI16+AI24+AI32+AI40+AI48+AI56+AI64+AI72+AI80+AI88</f>
        <v>4463</v>
      </c>
      <c r="AJ112" s="129">
        <f>AI112/$G112</f>
        <v>0.78202207814964075</v>
      </c>
      <c r="AK112" s="128">
        <f>AL112-AI112</f>
        <v>488</v>
      </c>
      <c r="AL112" s="143">
        <f>AL8+AL16+AL24+AL32+AL40+AL48+AL56+AL64+AL72+AL80+AL88+AL96</f>
        <v>4951</v>
      </c>
      <c r="AM112" s="129">
        <f>AL112/$G112</f>
        <v>0.86753110215524798</v>
      </c>
      <c r="AN112" s="128">
        <f>AO112-AL112</f>
        <v>448</v>
      </c>
      <c r="AO112" s="143">
        <f>AO8+AO16+AO24+AO32+AO40+AO48+AO56+AO64+AO72+AO80+AO88+AO96+AO104</f>
        <v>5399</v>
      </c>
      <c r="AP112" s="129">
        <f>AO112/$G112</f>
        <v>0.94603118976695288</v>
      </c>
      <c r="AQ112" s="128">
        <f>$G112-AO112</f>
        <v>308</v>
      </c>
      <c r="AR112" s="242"/>
      <c r="AS112" s="243"/>
      <c r="AT112" s="244"/>
      <c r="AU112" s="63"/>
      <c r="AW112" s="49"/>
      <c r="AX112" s="44"/>
      <c r="AY112" s="44"/>
      <c r="AZ112" s="51"/>
      <c r="BA112" s="45"/>
    </row>
    <row r="113" spans="2:53" ht="20.25" customHeight="1" x14ac:dyDescent="0.2">
      <c r="B113" s="238"/>
      <c r="C113" s="22"/>
      <c r="D113" s="6" t="s">
        <v>11</v>
      </c>
      <c r="E113" s="7"/>
      <c r="F113" s="30" t="s">
        <v>54</v>
      </c>
      <c r="G113" s="149">
        <f>G9+G17+G25+G33+G41+G49+G57+G65+G73+G81+G89+G97+G105</f>
        <v>4142</v>
      </c>
      <c r="H113" s="149">
        <f t="shared" ref="H113:V113" si="195">H9+H17+H25+H33+H41+H49+H57+H65+H73</f>
        <v>809</v>
      </c>
      <c r="I113" s="132">
        <f t="shared" si="195"/>
        <v>1.6707609941948123</v>
      </c>
      <c r="J113" s="85">
        <f t="shared" si="195"/>
        <v>848</v>
      </c>
      <c r="K113" s="86">
        <f t="shared" si="195"/>
        <v>1.761003223097966</v>
      </c>
      <c r="L113" s="149">
        <f t="shared" si="195"/>
        <v>1025</v>
      </c>
      <c r="M113" s="132">
        <f t="shared" si="195"/>
        <v>2.3097647962315939</v>
      </c>
      <c r="N113" s="149">
        <f t="shared" si="195"/>
        <v>1280</v>
      </c>
      <c r="O113" s="132">
        <f t="shared" si="195"/>
        <v>3.2039363793746944</v>
      </c>
      <c r="P113" s="150">
        <f t="shared" si="195"/>
        <v>285</v>
      </c>
      <c r="Q113" s="149">
        <f t="shared" si="195"/>
        <v>1565</v>
      </c>
      <c r="R113" s="132">
        <f t="shared" si="195"/>
        <v>4.1231248864825858</v>
      </c>
      <c r="S113" s="150">
        <f t="shared" si="195"/>
        <v>237</v>
      </c>
      <c r="T113" s="149">
        <f t="shared" si="195"/>
        <v>1802</v>
      </c>
      <c r="U113" s="132">
        <f t="shared" si="195"/>
        <v>4.965237855272048</v>
      </c>
      <c r="V113" s="150">
        <f t="shared" si="195"/>
        <v>221</v>
      </c>
      <c r="W113" s="149">
        <f t="shared" si="189"/>
        <v>2023</v>
      </c>
      <c r="X113" s="132">
        <f t="shared" ref="X113:X118" si="196">W113/G113</f>
        <v>0.48841139546112988</v>
      </c>
      <c r="Y113" s="130">
        <f>Z113-W113</f>
        <v>245</v>
      </c>
      <c r="Z113" s="149">
        <f t="shared" si="190"/>
        <v>2268</v>
      </c>
      <c r="AA113" s="132">
        <f t="shared" ref="AA113:AA114" si="197">Z113/G113</f>
        <v>0.54756156446161275</v>
      </c>
      <c r="AB113" s="130">
        <f>AC113-Z113</f>
        <v>211</v>
      </c>
      <c r="AC113" s="149">
        <f t="shared" si="191"/>
        <v>2479</v>
      </c>
      <c r="AD113" s="132">
        <f t="shared" ref="AD113:AD118" si="198">AC113/$G113</f>
        <v>0.59850313858039594</v>
      </c>
      <c r="AE113" s="130">
        <f>AF113-AC113</f>
        <v>334</v>
      </c>
      <c r="AF113" s="149">
        <f t="shared" si="192"/>
        <v>2813</v>
      </c>
      <c r="AG113" s="132">
        <f t="shared" ref="AG113:AG118" si="199">AF113/$G113</f>
        <v>0.67914051183003377</v>
      </c>
      <c r="AH113" s="130">
        <f t="shared" si="193"/>
        <v>365</v>
      </c>
      <c r="AI113" s="149">
        <f t="shared" si="194"/>
        <v>3178</v>
      </c>
      <c r="AJ113" s="132">
        <f t="shared" ref="AJ113:AJ118" si="200">AI113/$G113</f>
        <v>0.76726219217769198</v>
      </c>
      <c r="AK113" s="130">
        <f t="shared" ref="AK113:AK118" si="201">AL113-AI113</f>
        <v>373</v>
      </c>
      <c r="AL113" s="149">
        <f t="shared" ref="AL113:AL118" si="202">AL9+AL17+AL25+AL33+AL41+AL49+AL57+AL65+AL73+AL81+AL89+AL97</f>
        <v>3551</v>
      </c>
      <c r="AM113" s="132">
        <f t="shared" ref="AM113:AM118" si="203">AL113/$G113</f>
        <v>0.85731530661516175</v>
      </c>
      <c r="AN113" s="128">
        <f>AO113-AL113</f>
        <v>262</v>
      </c>
      <c r="AO113" s="149">
        <f t="shared" ref="AO113:AO118" si="204">AO9+AO17+AO25+AO33+AO41+AO49+AO57+AO65+AO73+AO81+AO89+AO97+AO105</f>
        <v>3813</v>
      </c>
      <c r="AP113" s="132">
        <f t="shared" ref="AP113:AP118" si="205">AO113/$G113</f>
        <v>0.92056977305649446</v>
      </c>
      <c r="AQ113" s="128">
        <f t="shared" ref="AQ113:AQ118" si="206">$G113-AO113</f>
        <v>329</v>
      </c>
      <c r="AR113" s="242"/>
      <c r="AS113" s="243"/>
      <c r="AT113" s="244"/>
      <c r="AU113" s="63"/>
      <c r="AW113" s="1"/>
      <c r="AX113" s="1"/>
      <c r="AY113" s="1"/>
      <c r="AZ113" s="1"/>
      <c r="BA113" s="1"/>
    </row>
    <row r="114" spans="2:53" ht="20.25" customHeight="1" x14ac:dyDescent="0.2">
      <c r="B114" s="238"/>
      <c r="C114" s="22"/>
      <c r="D114" s="8"/>
      <c r="E114" s="9" t="s">
        <v>12</v>
      </c>
      <c r="F114" s="30" t="s">
        <v>54</v>
      </c>
      <c r="G114" s="149">
        <f>G10+G18+G26+G34+G42+G50+G58+G66+G74+G82+G90+G98+G106</f>
        <v>173</v>
      </c>
      <c r="H114" s="149">
        <f t="shared" ref="H114:V114" si="207">H10+H18+H26+H34+H42+H50+H58+H66+H74</f>
        <v>38</v>
      </c>
      <c r="I114" s="132">
        <f t="shared" si="207"/>
        <v>1.1406810035842294</v>
      </c>
      <c r="J114" s="149">
        <f t="shared" si="207"/>
        <v>44</v>
      </c>
      <c r="K114" s="132">
        <f t="shared" si="207"/>
        <v>1.6022194651226909</v>
      </c>
      <c r="L114" s="149">
        <f t="shared" si="207"/>
        <v>48</v>
      </c>
      <c r="M114" s="132">
        <f t="shared" si="207"/>
        <v>1.9099117728149988</v>
      </c>
      <c r="N114" s="149">
        <f t="shared" si="207"/>
        <v>59</v>
      </c>
      <c r="O114" s="132">
        <f t="shared" si="207"/>
        <v>2.8915357044389305</v>
      </c>
      <c r="P114" s="150">
        <f t="shared" si="207"/>
        <v>6</v>
      </c>
      <c r="Q114" s="149">
        <f t="shared" si="207"/>
        <v>65</v>
      </c>
      <c r="R114" s="132">
        <f t="shared" si="207"/>
        <v>3.5126826578439485</v>
      </c>
      <c r="S114" s="150">
        <f t="shared" si="207"/>
        <v>26</v>
      </c>
      <c r="T114" s="149">
        <f t="shared" si="207"/>
        <v>91</v>
      </c>
      <c r="U114" s="132">
        <f t="shared" si="207"/>
        <v>4.9969278033794158</v>
      </c>
      <c r="V114" s="150">
        <f t="shared" si="207"/>
        <v>6</v>
      </c>
      <c r="W114" s="149">
        <f t="shared" si="189"/>
        <v>97</v>
      </c>
      <c r="X114" s="132">
        <f t="shared" si="196"/>
        <v>0.56069364161849711</v>
      </c>
      <c r="Y114" s="130">
        <f t="shared" ref="Y114:Y118" si="208">Z114-W114</f>
        <v>1</v>
      </c>
      <c r="Z114" s="149">
        <f t="shared" si="190"/>
        <v>98</v>
      </c>
      <c r="AA114" s="132">
        <f t="shared" si="197"/>
        <v>0.56647398843930641</v>
      </c>
      <c r="AB114" s="130">
        <f t="shared" ref="AB114:AB118" si="209">AC114-Z114</f>
        <v>7</v>
      </c>
      <c r="AC114" s="149">
        <f t="shared" si="191"/>
        <v>105</v>
      </c>
      <c r="AD114" s="132">
        <f t="shared" si="198"/>
        <v>0.60693641618497107</v>
      </c>
      <c r="AE114" s="130">
        <f t="shared" ref="AE114:AE118" si="210">AF114-AC114</f>
        <v>2</v>
      </c>
      <c r="AF114" s="149">
        <f t="shared" si="192"/>
        <v>107</v>
      </c>
      <c r="AG114" s="132">
        <f t="shared" si="199"/>
        <v>0.61849710982658956</v>
      </c>
      <c r="AH114" s="130">
        <f t="shared" si="193"/>
        <v>13</v>
      </c>
      <c r="AI114" s="149">
        <f t="shared" si="194"/>
        <v>120</v>
      </c>
      <c r="AJ114" s="132">
        <f t="shared" si="200"/>
        <v>0.69364161849710981</v>
      </c>
      <c r="AK114" s="130">
        <f t="shared" si="201"/>
        <v>13</v>
      </c>
      <c r="AL114" s="149">
        <f>AL10+AL18+AL26+AL34+AL42+AL50+AL58+AL66+AL74+AL82+AL90+AL98</f>
        <v>133</v>
      </c>
      <c r="AM114" s="132">
        <f t="shared" si="203"/>
        <v>0.76878612716763006</v>
      </c>
      <c r="AN114" s="128">
        <f t="shared" ref="AN114:AN118" si="211">AO114-AL114</f>
        <v>10</v>
      </c>
      <c r="AO114" s="149">
        <f t="shared" si="204"/>
        <v>143</v>
      </c>
      <c r="AP114" s="132">
        <f t="shared" si="205"/>
        <v>0.82658959537572252</v>
      </c>
      <c r="AQ114" s="128">
        <f t="shared" si="206"/>
        <v>30</v>
      </c>
      <c r="AR114" s="242"/>
      <c r="AS114" s="243"/>
      <c r="AT114" s="244"/>
      <c r="AU114" s="63"/>
    </row>
    <row r="115" spans="2:53" ht="20.25" customHeight="1" x14ac:dyDescent="0.2">
      <c r="B115" s="238"/>
      <c r="C115" s="22"/>
      <c r="D115" s="8"/>
      <c r="E115" s="15" t="s">
        <v>13</v>
      </c>
      <c r="F115" s="31" t="s">
        <v>54</v>
      </c>
      <c r="G115" s="151">
        <f t="shared" ref="G115:G118" si="212">G11+G19+G27+G35+G43+G51+G59+G67+G75+G83+G91+G99+G107</f>
        <v>1688</v>
      </c>
      <c r="H115" s="151">
        <f t="shared" ref="H115:V115" si="213">H11+H19+H27+H35+H43+H51+H59+H67+H75</f>
        <v>319</v>
      </c>
      <c r="I115" s="136">
        <f t="shared" si="213"/>
        <v>1.7134827852004111</v>
      </c>
      <c r="J115" s="151">
        <f t="shared" si="213"/>
        <v>374</v>
      </c>
      <c r="K115" s="136">
        <f t="shared" si="213"/>
        <v>2.1009763617677288</v>
      </c>
      <c r="L115" s="151">
        <f t="shared" si="213"/>
        <v>398</v>
      </c>
      <c r="M115" s="136">
        <f t="shared" si="213"/>
        <v>2.2736382322713258</v>
      </c>
      <c r="N115" s="151">
        <f t="shared" si="213"/>
        <v>522</v>
      </c>
      <c r="O115" s="136">
        <f t="shared" si="213"/>
        <v>3.273857981284146</v>
      </c>
      <c r="P115" s="152">
        <f t="shared" si="213"/>
        <v>144</v>
      </c>
      <c r="Q115" s="151">
        <f t="shared" si="213"/>
        <v>666</v>
      </c>
      <c r="R115" s="136">
        <f t="shared" si="213"/>
        <v>4.365307209960906</v>
      </c>
      <c r="S115" s="152">
        <f t="shared" si="213"/>
        <v>88</v>
      </c>
      <c r="T115" s="151">
        <f t="shared" si="213"/>
        <v>754</v>
      </c>
      <c r="U115" s="136">
        <f t="shared" si="213"/>
        <v>5.1310976854859343</v>
      </c>
      <c r="V115" s="152">
        <f t="shared" si="213"/>
        <v>78</v>
      </c>
      <c r="W115" s="151">
        <f t="shared" si="189"/>
        <v>832</v>
      </c>
      <c r="X115" s="136">
        <f t="shared" si="196"/>
        <v>0.49289099526066349</v>
      </c>
      <c r="Y115" s="134">
        <f t="shared" si="208"/>
        <v>101</v>
      </c>
      <c r="Z115" s="151">
        <f t="shared" si="190"/>
        <v>933</v>
      </c>
      <c r="AA115" s="136">
        <f>Z115/G115</f>
        <v>0.55272511848341233</v>
      </c>
      <c r="AB115" s="134">
        <f t="shared" si="209"/>
        <v>93</v>
      </c>
      <c r="AC115" s="151">
        <f t="shared" si="191"/>
        <v>1026</v>
      </c>
      <c r="AD115" s="136">
        <f t="shared" si="198"/>
        <v>0.60781990521327012</v>
      </c>
      <c r="AE115" s="134">
        <f t="shared" si="210"/>
        <v>167</v>
      </c>
      <c r="AF115" s="151">
        <f t="shared" si="192"/>
        <v>1193</v>
      </c>
      <c r="AG115" s="136">
        <f t="shared" si="199"/>
        <v>0.70675355450236965</v>
      </c>
      <c r="AH115" s="134">
        <f t="shared" si="193"/>
        <v>148</v>
      </c>
      <c r="AI115" s="151">
        <f t="shared" si="194"/>
        <v>1341</v>
      </c>
      <c r="AJ115" s="136">
        <f t="shared" si="200"/>
        <v>0.79443127962085303</v>
      </c>
      <c r="AK115" s="134">
        <f t="shared" si="201"/>
        <v>155</v>
      </c>
      <c r="AL115" s="151">
        <f t="shared" si="202"/>
        <v>1496</v>
      </c>
      <c r="AM115" s="136">
        <f t="shared" si="203"/>
        <v>0.88625592417061616</v>
      </c>
      <c r="AN115" s="134">
        <f t="shared" si="211"/>
        <v>101</v>
      </c>
      <c r="AO115" s="151">
        <f t="shared" si="204"/>
        <v>1597</v>
      </c>
      <c r="AP115" s="136">
        <f>AO115/$G115</f>
        <v>0.94609004739336489</v>
      </c>
      <c r="AQ115" s="194">
        <f t="shared" si="206"/>
        <v>91</v>
      </c>
      <c r="AR115" s="242"/>
      <c r="AS115" s="243"/>
      <c r="AT115" s="244"/>
      <c r="AU115" s="63"/>
    </row>
    <row r="116" spans="2:53" ht="20.25" customHeight="1" x14ac:dyDescent="0.2">
      <c r="B116" s="238"/>
      <c r="C116" s="22"/>
      <c r="D116" s="10"/>
      <c r="E116" s="9" t="s">
        <v>14</v>
      </c>
      <c r="F116" s="30" t="s">
        <v>54</v>
      </c>
      <c r="G116" s="149">
        <f t="shared" si="212"/>
        <v>2281</v>
      </c>
      <c r="H116" s="149">
        <f t="shared" ref="H116:V116" si="214">H12+H20+H28+H36+H44+H52+H60+H68+H76</f>
        <v>452</v>
      </c>
      <c r="I116" s="132">
        <f t="shared" si="214"/>
        <v>1.7046536380569435</v>
      </c>
      <c r="J116" s="87">
        <f t="shared" si="214"/>
        <v>478</v>
      </c>
      <c r="K116" s="153">
        <f t="shared" si="214"/>
        <v>1.810794429825858</v>
      </c>
      <c r="L116" s="149">
        <f t="shared" si="214"/>
        <v>579</v>
      </c>
      <c r="M116" s="132">
        <f t="shared" si="214"/>
        <v>2.4078411351531712</v>
      </c>
      <c r="N116" s="149">
        <f t="shared" si="214"/>
        <v>699</v>
      </c>
      <c r="O116" s="132">
        <f t="shared" si="214"/>
        <v>3.217300226691183</v>
      </c>
      <c r="P116" s="150">
        <f t="shared" si="214"/>
        <v>135</v>
      </c>
      <c r="Q116" s="149">
        <f t="shared" si="214"/>
        <v>834</v>
      </c>
      <c r="R116" s="132">
        <f t="shared" si="214"/>
        <v>4.00081886423611</v>
      </c>
      <c r="S116" s="150">
        <f t="shared" si="214"/>
        <v>123</v>
      </c>
      <c r="T116" s="149">
        <f t="shared" si="214"/>
        <v>957</v>
      </c>
      <c r="U116" s="132">
        <f t="shared" si="214"/>
        <v>4.8263494523732824</v>
      </c>
      <c r="V116" s="150">
        <f t="shared" si="214"/>
        <v>137</v>
      </c>
      <c r="W116" s="149">
        <f t="shared" si="189"/>
        <v>1094</v>
      </c>
      <c r="X116" s="132">
        <f t="shared" si="196"/>
        <v>0.47961420429636126</v>
      </c>
      <c r="Y116" s="130">
        <f t="shared" si="208"/>
        <v>143</v>
      </c>
      <c r="Z116" s="149">
        <f t="shared" si="190"/>
        <v>1237</v>
      </c>
      <c r="AA116" s="132">
        <f>Z116/G116</f>
        <v>0.54230600613765889</v>
      </c>
      <c r="AB116" s="130">
        <f t="shared" si="209"/>
        <v>111</v>
      </c>
      <c r="AC116" s="149">
        <f t="shared" si="191"/>
        <v>1348</v>
      </c>
      <c r="AD116" s="132">
        <f t="shared" si="198"/>
        <v>0.59096887330118364</v>
      </c>
      <c r="AE116" s="130">
        <f t="shared" si="210"/>
        <v>165</v>
      </c>
      <c r="AF116" s="149">
        <f t="shared" si="192"/>
        <v>1513</v>
      </c>
      <c r="AG116" s="132">
        <f t="shared" si="199"/>
        <v>0.66330556773345029</v>
      </c>
      <c r="AH116" s="130">
        <f t="shared" si="193"/>
        <v>204</v>
      </c>
      <c r="AI116" s="149">
        <f t="shared" si="194"/>
        <v>1717</v>
      </c>
      <c r="AJ116" s="132">
        <f t="shared" si="200"/>
        <v>0.75274002630425252</v>
      </c>
      <c r="AK116" s="130">
        <f t="shared" si="201"/>
        <v>205</v>
      </c>
      <c r="AL116" s="149">
        <f t="shared" si="202"/>
        <v>1922</v>
      </c>
      <c r="AM116" s="132">
        <f t="shared" si="203"/>
        <v>0.84261288908373522</v>
      </c>
      <c r="AN116" s="130">
        <f t="shared" si="211"/>
        <v>151</v>
      </c>
      <c r="AO116" s="149">
        <f t="shared" si="204"/>
        <v>2073</v>
      </c>
      <c r="AP116" s="132">
        <f t="shared" si="205"/>
        <v>0.90881192459447613</v>
      </c>
      <c r="AQ116" s="128">
        <f t="shared" si="206"/>
        <v>208</v>
      </c>
      <c r="AR116" s="242"/>
      <c r="AS116" s="243"/>
      <c r="AT116" s="244"/>
      <c r="AU116" s="63"/>
    </row>
    <row r="117" spans="2:53" ht="20.25" customHeight="1" x14ac:dyDescent="0.2">
      <c r="B117" s="238"/>
      <c r="C117" s="22"/>
      <c r="D117" s="9" t="s">
        <v>15</v>
      </c>
      <c r="E117" s="7"/>
      <c r="F117" s="30" t="s">
        <v>54</v>
      </c>
      <c r="G117" s="149">
        <f t="shared" si="212"/>
        <v>2217</v>
      </c>
      <c r="H117" s="149">
        <f t="shared" ref="H117:V117" si="215">H13+H21+H29+H37+H45+H53+H61+H69+H77</f>
        <v>276</v>
      </c>
      <c r="I117" s="132">
        <f t="shared" si="215"/>
        <v>2</v>
      </c>
      <c r="J117" s="149">
        <f t="shared" si="215"/>
        <v>276</v>
      </c>
      <c r="K117" s="132">
        <f t="shared" si="215"/>
        <v>2</v>
      </c>
      <c r="L117" s="149">
        <f t="shared" si="215"/>
        <v>395</v>
      </c>
      <c r="M117" s="132">
        <f t="shared" si="215"/>
        <v>3</v>
      </c>
      <c r="N117" s="149">
        <f t="shared" si="215"/>
        <v>588</v>
      </c>
      <c r="O117" s="132">
        <f t="shared" si="215"/>
        <v>4</v>
      </c>
      <c r="P117" s="150">
        <f t="shared" si="215"/>
        <v>174</v>
      </c>
      <c r="Q117" s="149">
        <f t="shared" si="215"/>
        <v>762</v>
      </c>
      <c r="R117" s="132">
        <f t="shared" si="215"/>
        <v>5</v>
      </c>
      <c r="S117" s="150">
        <f t="shared" si="215"/>
        <v>162</v>
      </c>
      <c r="T117" s="149">
        <f t="shared" si="215"/>
        <v>924</v>
      </c>
      <c r="U117" s="132">
        <f t="shared" si="215"/>
        <v>6</v>
      </c>
      <c r="V117" s="150">
        <f t="shared" si="215"/>
        <v>191</v>
      </c>
      <c r="W117" s="149">
        <f t="shared" si="189"/>
        <v>1115</v>
      </c>
      <c r="X117" s="132">
        <f t="shared" si="196"/>
        <v>0.50293188994136218</v>
      </c>
      <c r="Y117" s="130">
        <f t="shared" si="208"/>
        <v>143</v>
      </c>
      <c r="Z117" s="149">
        <f t="shared" si="190"/>
        <v>1258</v>
      </c>
      <c r="AA117" s="132">
        <f>Z117/G117</f>
        <v>0.5674334686513306</v>
      </c>
      <c r="AB117" s="130">
        <f t="shared" si="209"/>
        <v>125</v>
      </c>
      <c r="AC117" s="149">
        <f t="shared" si="191"/>
        <v>1383</v>
      </c>
      <c r="AD117" s="132">
        <f t="shared" si="198"/>
        <v>0.62381596752368063</v>
      </c>
      <c r="AE117" s="130">
        <f t="shared" si="210"/>
        <v>486</v>
      </c>
      <c r="AF117" s="149">
        <f t="shared" si="192"/>
        <v>1869</v>
      </c>
      <c r="AG117" s="132">
        <f t="shared" si="199"/>
        <v>0.84303112313937756</v>
      </c>
      <c r="AH117" s="130">
        <f t="shared" si="193"/>
        <v>94</v>
      </c>
      <c r="AI117" s="149">
        <f t="shared" si="194"/>
        <v>1963</v>
      </c>
      <c r="AJ117" s="132">
        <f t="shared" si="200"/>
        <v>0.88543076229138473</v>
      </c>
      <c r="AK117" s="130">
        <f t="shared" si="201"/>
        <v>108</v>
      </c>
      <c r="AL117" s="149">
        <f t="shared" si="202"/>
        <v>2071</v>
      </c>
      <c r="AM117" s="132">
        <f t="shared" si="203"/>
        <v>0.9341452413170952</v>
      </c>
      <c r="AN117" s="130">
        <f t="shared" si="211"/>
        <v>146</v>
      </c>
      <c r="AO117" s="149">
        <f t="shared" si="204"/>
        <v>2217</v>
      </c>
      <c r="AP117" s="132">
        <f>AO117/$G117</f>
        <v>1</v>
      </c>
      <c r="AQ117" s="128">
        <f t="shared" si="206"/>
        <v>0</v>
      </c>
      <c r="AR117" s="242"/>
      <c r="AS117" s="243"/>
      <c r="AT117" s="244"/>
      <c r="AU117" s="63"/>
    </row>
    <row r="118" spans="2:53" ht="20.25" customHeight="1" x14ac:dyDescent="0.2">
      <c r="B118" s="262"/>
      <c r="C118" s="27"/>
      <c r="D118" s="28" t="s">
        <v>16</v>
      </c>
      <c r="E118" s="29"/>
      <c r="F118" s="32" t="s">
        <v>54</v>
      </c>
      <c r="G118" s="196">
        <f t="shared" si="212"/>
        <v>1814</v>
      </c>
      <c r="H118" s="154">
        <f t="shared" ref="H118:V118" si="216">H14+H22+H30+H38+H46+H54+H62+H70+H78</f>
        <v>292</v>
      </c>
      <c r="I118" s="155">
        <f t="shared" si="216"/>
        <v>1.8709649725274726</v>
      </c>
      <c r="J118" s="154">
        <f t="shared" si="216"/>
        <v>309</v>
      </c>
      <c r="K118" s="155">
        <f t="shared" si="216"/>
        <v>1.9945054945054945</v>
      </c>
      <c r="L118" s="154">
        <f t="shared" si="216"/>
        <v>489</v>
      </c>
      <c r="M118" s="155">
        <f t="shared" si="216"/>
        <v>2.9320054945054945</v>
      </c>
      <c r="N118" s="156">
        <f t="shared" si="216"/>
        <v>572</v>
      </c>
      <c r="O118" s="155">
        <f t="shared" si="216"/>
        <v>3.5426356589147288</v>
      </c>
      <c r="P118" s="157">
        <f t="shared" si="216"/>
        <v>114</v>
      </c>
      <c r="Q118" s="156">
        <f t="shared" si="216"/>
        <v>686</v>
      </c>
      <c r="R118" s="155">
        <f t="shared" si="216"/>
        <v>4.5978260869565215</v>
      </c>
      <c r="S118" s="157">
        <f t="shared" si="216"/>
        <v>97</v>
      </c>
      <c r="T118" s="156">
        <f t="shared" si="216"/>
        <v>783</v>
      </c>
      <c r="U118" s="155">
        <f t="shared" si="216"/>
        <v>5.6823122529644268</v>
      </c>
      <c r="V118" s="157">
        <f t="shared" si="216"/>
        <v>91</v>
      </c>
      <c r="W118" s="156">
        <f t="shared" si="189"/>
        <v>874</v>
      </c>
      <c r="X118" s="155">
        <f t="shared" si="196"/>
        <v>0.48180815876515987</v>
      </c>
      <c r="Y118" s="158">
        <f t="shared" si="208"/>
        <v>132</v>
      </c>
      <c r="Z118" s="156">
        <f t="shared" si="190"/>
        <v>1006</v>
      </c>
      <c r="AA118" s="155">
        <f>Z118/G118</f>
        <v>0.55457552370452035</v>
      </c>
      <c r="AB118" s="158">
        <f t="shared" si="209"/>
        <v>137</v>
      </c>
      <c r="AC118" s="156">
        <f t="shared" si="191"/>
        <v>1143</v>
      </c>
      <c r="AD118" s="155">
        <f t="shared" si="198"/>
        <v>0.63009922822491726</v>
      </c>
      <c r="AE118" s="158">
        <f t="shared" si="210"/>
        <v>211</v>
      </c>
      <c r="AF118" s="156">
        <f t="shared" si="192"/>
        <v>1354</v>
      </c>
      <c r="AG118" s="155">
        <f t="shared" si="199"/>
        <v>0.74641675854465273</v>
      </c>
      <c r="AH118" s="158">
        <f t="shared" si="193"/>
        <v>80</v>
      </c>
      <c r="AI118" s="156">
        <f t="shared" si="194"/>
        <v>1434</v>
      </c>
      <c r="AJ118" s="155">
        <f t="shared" si="200"/>
        <v>0.79051819184123484</v>
      </c>
      <c r="AK118" s="158">
        <f t="shared" si="201"/>
        <v>180</v>
      </c>
      <c r="AL118" s="156">
        <f t="shared" si="202"/>
        <v>1614</v>
      </c>
      <c r="AM118" s="155">
        <f t="shared" si="203"/>
        <v>0.8897464167585446</v>
      </c>
      <c r="AN118" s="158">
        <f t="shared" si="211"/>
        <v>194</v>
      </c>
      <c r="AO118" s="156">
        <f t="shared" si="204"/>
        <v>1808</v>
      </c>
      <c r="AP118" s="155">
        <f t="shared" si="205"/>
        <v>0.99669239250275632</v>
      </c>
      <c r="AQ118" s="197">
        <f t="shared" si="206"/>
        <v>6</v>
      </c>
      <c r="AR118" s="263"/>
      <c r="AS118" s="264"/>
      <c r="AT118" s="265"/>
      <c r="AU118" s="63"/>
    </row>
    <row r="119" spans="2:53" ht="18" customHeight="1" x14ac:dyDescent="0.2">
      <c r="B119" s="12" t="s">
        <v>83</v>
      </c>
      <c r="D119" s="11"/>
      <c r="E119" s="14"/>
      <c r="F119" s="64"/>
      <c r="G119" s="64"/>
      <c r="H119" s="64"/>
      <c r="I119" s="64"/>
      <c r="J119" s="64"/>
      <c r="K119" s="64"/>
      <c r="L119" s="64"/>
      <c r="M119" s="64"/>
      <c r="N119" s="64"/>
      <c r="O119" s="64"/>
      <c r="P119" s="104"/>
      <c r="Q119" s="64"/>
      <c r="R119" s="64"/>
      <c r="S119" s="104"/>
      <c r="T119" s="64"/>
      <c r="U119" s="64"/>
      <c r="V119" s="104"/>
      <c r="W119" s="64"/>
      <c r="X119" s="64"/>
      <c r="Y119" s="64"/>
      <c r="Z119" s="64"/>
      <c r="AA119" s="64"/>
      <c r="AB119" s="64"/>
      <c r="AC119" s="64"/>
      <c r="AD119" s="64"/>
      <c r="AE119" s="64"/>
      <c r="AF119" s="64"/>
      <c r="AG119" s="64"/>
      <c r="AH119" s="64"/>
      <c r="AI119" s="64"/>
      <c r="AJ119" s="64"/>
      <c r="AK119" s="64"/>
      <c r="AL119" s="64"/>
      <c r="AM119" s="64"/>
      <c r="AN119" s="64"/>
      <c r="AO119" s="64"/>
      <c r="AP119" s="64"/>
      <c r="AQ119" s="64"/>
      <c r="AR119" s="64"/>
      <c r="AS119" s="64"/>
      <c r="AT119" s="66"/>
      <c r="AU119" s="63"/>
    </row>
    <row r="120" spans="2:53" x14ac:dyDescent="0.2">
      <c r="B120" s="12" t="s">
        <v>17</v>
      </c>
      <c r="D120" s="13"/>
      <c r="E120" s="14"/>
      <c r="F120" s="66"/>
      <c r="G120" s="66"/>
      <c r="H120" s="66"/>
      <c r="I120" s="66"/>
      <c r="J120" s="66"/>
      <c r="K120" s="66"/>
      <c r="L120" s="66"/>
      <c r="M120" s="66"/>
      <c r="N120" s="66"/>
      <c r="O120" s="66"/>
      <c r="P120" s="115"/>
      <c r="Q120" s="66"/>
      <c r="R120" s="66"/>
      <c r="S120" s="115"/>
      <c r="T120" s="66"/>
      <c r="U120" s="66"/>
      <c r="V120" s="115"/>
      <c r="W120" s="66"/>
      <c r="X120" s="66"/>
      <c r="Y120" s="66"/>
      <c r="Z120" s="66"/>
      <c r="AA120" s="66"/>
      <c r="AB120" s="66"/>
      <c r="AC120" s="66"/>
      <c r="AD120" s="66"/>
      <c r="AE120" s="66"/>
      <c r="AF120" s="66"/>
      <c r="AG120" s="66"/>
      <c r="AH120" s="66"/>
      <c r="AI120" s="66"/>
      <c r="AJ120" s="66"/>
      <c r="AK120" s="66"/>
      <c r="AL120" s="66"/>
      <c r="AM120" s="66"/>
      <c r="AN120" s="66"/>
      <c r="AO120" s="66"/>
      <c r="AP120" s="66"/>
      <c r="AQ120" s="66"/>
      <c r="AR120" s="66"/>
      <c r="AS120" s="66"/>
      <c r="AT120" s="66"/>
      <c r="AU120" s="63"/>
    </row>
  </sheetData>
  <mergeCells count="76">
    <mergeCell ref="B23:F23"/>
    <mergeCell ref="B15:F15"/>
    <mergeCell ref="N5:O5"/>
    <mergeCell ref="AR5:AR6"/>
    <mergeCell ref="AS5:AS6"/>
    <mergeCell ref="Q5:R5"/>
    <mergeCell ref="W5:X5"/>
    <mergeCell ref="AI5:AJ5"/>
    <mergeCell ref="AQ5:AQ6"/>
    <mergeCell ref="B16:B22"/>
    <mergeCell ref="C16:E16"/>
    <mergeCell ref="AR16:AT22"/>
    <mergeCell ref="B8:B14"/>
    <mergeCell ref="C8:E8"/>
    <mergeCell ref="B4:B6"/>
    <mergeCell ref="C4:F6"/>
    <mergeCell ref="B64:B70"/>
    <mergeCell ref="B87:F87"/>
    <mergeCell ref="B88:B94"/>
    <mergeCell ref="C88:E88"/>
    <mergeCell ref="AR88:AT94"/>
    <mergeCell ref="C80:E80"/>
    <mergeCell ref="AR80:AT86"/>
    <mergeCell ref="B71:F71"/>
    <mergeCell ref="B79:F79"/>
    <mergeCell ref="B80:B86"/>
    <mergeCell ref="B72:B78"/>
    <mergeCell ref="C72:E72"/>
    <mergeCell ref="AR72:AT78"/>
    <mergeCell ref="B55:F55"/>
    <mergeCell ref="B56:B62"/>
    <mergeCell ref="C56:E56"/>
    <mergeCell ref="AR56:AT62"/>
    <mergeCell ref="B63:F63"/>
    <mergeCell ref="B112:B118"/>
    <mergeCell ref="C112:E112"/>
    <mergeCell ref="AR112:AT118"/>
    <mergeCell ref="AT5:AT6"/>
    <mergeCell ref="B7:F7"/>
    <mergeCell ref="B111:F111"/>
    <mergeCell ref="B24:B30"/>
    <mergeCell ref="C24:E24"/>
    <mergeCell ref="AR24:AT30"/>
    <mergeCell ref="B31:F31"/>
    <mergeCell ref="B39:F39"/>
    <mergeCell ref="B40:B46"/>
    <mergeCell ref="C40:E40"/>
    <mergeCell ref="AR40:AT46"/>
    <mergeCell ref="C64:E64"/>
    <mergeCell ref="AR64:AT70"/>
    <mergeCell ref="AR4:AT4"/>
    <mergeCell ref="G5:G6"/>
    <mergeCell ref="H5:I5"/>
    <mergeCell ref="J5:K5"/>
    <mergeCell ref="AC5:AD5"/>
    <mergeCell ref="L5:M5"/>
    <mergeCell ref="T5:U5"/>
    <mergeCell ref="Z5:AA5"/>
    <mergeCell ref="AF5:AG5"/>
    <mergeCell ref="AL5:AM5"/>
    <mergeCell ref="AO5:AP5"/>
    <mergeCell ref="B103:F103"/>
    <mergeCell ref="B104:B110"/>
    <mergeCell ref="C104:E104"/>
    <mergeCell ref="AR104:AT110"/>
    <mergeCell ref="B95:F95"/>
    <mergeCell ref="B96:B102"/>
    <mergeCell ref="C96:E96"/>
    <mergeCell ref="AR96:AT102"/>
    <mergeCell ref="B32:B38"/>
    <mergeCell ref="C32:E32"/>
    <mergeCell ref="AR32:AT38"/>
    <mergeCell ref="B47:F47"/>
    <mergeCell ref="B48:B54"/>
    <mergeCell ref="C48:E48"/>
    <mergeCell ref="AR48:AT54"/>
  </mergeCells>
  <phoneticPr fontId="3"/>
  <printOptions horizontalCentered="1" verticalCentered="1"/>
  <pageMargins left="0.98425196850393704" right="0.19685039370078741" top="0.15748031496062992" bottom="0.15748031496062992" header="0.31496062992125984" footer="0.31496062992125984"/>
  <pageSetup paperSize="8" scale="47" orientation="portrait" horizontalDpi="300" verticalDpi="300" r:id="rId1"/>
  <headerFooter>
    <oddFooter>&amp;C70 - 10</oddFooter>
  </headerFooter>
  <ignoredErrors>
    <ignoredError sqref="J17 Q17 N25 N33 Q33 J9 AO25 AO17 AO33 AO97 AO89 AO81 AO73 AO65 AO57 AO49 AO105" formulaRange="1"/>
    <ignoredError sqref="K17 O33 K9" formula="1" formulaRange="1"/>
    <ignoredError sqref="O2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通学路点検</vt:lpstr>
      <vt:lpstr>通学路点検!Print_Area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渡部康生</cp:lastModifiedBy>
  <cp:lastPrinted>2024-08-09T05:45:19Z</cp:lastPrinted>
  <dcterms:created xsi:type="dcterms:W3CDTF">2014-03-03T02:13:27Z</dcterms:created>
  <dcterms:modified xsi:type="dcterms:W3CDTF">2025-08-20T06:15:56Z</dcterms:modified>
</cp:coreProperties>
</file>