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g\02_港湾振興室\R4港湾振興\300_港湾統計（R4）\308酒田港統計年報（冊子）\03_資料・原稿\完成データ\エクセルデータ\"/>
    </mc:Choice>
  </mc:AlternateContent>
  <bookViews>
    <workbookView xWindow="0" yWindow="0" windowWidth="28800" windowHeight="12240" activeTab="4"/>
  </bookViews>
  <sheets>
    <sheet name="P69コンテナ貨物年次別表" sheetId="42" r:id="rId1"/>
    <sheet name="P70コンテナ貨物月別表" sheetId="45" r:id="rId2"/>
    <sheet name="P71コンテナ貨物品種別表（重量）" sheetId="43" r:id="rId3"/>
    <sheet name="P72コンテナ貨物品種別表（数量）" sheetId="84" r:id="rId4"/>
    <sheet name="P73品種分類表" sheetId="56" r:id="rId5"/>
  </sheets>
  <definedNames>
    <definedName name="_xlnm._FilterDatabase" localSheetId="2" hidden="1">'P71コンテナ貨物品種別表（重量）'!$A$5:$F$51</definedName>
    <definedName name="_xlnm._FilterDatabase" localSheetId="3" hidden="1">'P72コンテナ貨物品種別表（数量）'!#REF!</definedName>
    <definedName name="_xlnm.Print_Area" localSheetId="0">P69コンテナ貨物年次別表!$A$1:$J$74</definedName>
    <definedName name="_xlnm.Print_Area" localSheetId="1">P70コンテナ貨物月別表!$A$1:$J$45</definedName>
    <definedName name="_xlnm.Print_Area" localSheetId="2">'P71コンテナ貨物品種別表（重量）'!$A$1:$F$57</definedName>
    <definedName name="_xlnm.Print_Area" localSheetId="3">'P72コンテナ貨物品種別表（数量）'!$A$1:$F$57</definedName>
  </definedNames>
  <calcPr calcId="162913" calcMode="manual"/>
</workbook>
</file>

<file path=xl/calcChain.xml><?xml version="1.0" encoding="utf-8"?>
<calcChain xmlns="http://schemas.openxmlformats.org/spreadsheetml/2006/main">
  <c r="D5" i="45" l="1"/>
  <c r="B41" i="45"/>
  <c r="D56" i="84" l="1"/>
  <c r="D43" i="84"/>
  <c r="F41" i="84"/>
  <c r="D23" i="84" l="1"/>
  <c r="F21" i="84"/>
  <c r="H72" i="42" l="1"/>
  <c r="E72" i="42"/>
  <c r="E71" i="42"/>
  <c r="I71" i="42" s="1"/>
  <c r="E31" i="42"/>
  <c r="I31" i="42" s="1"/>
  <c r="I72" i="42" l="1"/>
  <c r="J71" i="42" s="1"/>
  <c r="E43" i="43" l="1"/>
  <c r="D43" i="43"/>
  <c r="F42" i="43"/>
  <c r="F21" i="43"/>
  <c r="E56" i="84" l="1"/>
  <c r="F55" i="84"/>
  <c r="F54" i="84"/>
  <c r="F53" i="84"/>
  <c r="F52" i="84"/>
  <c r="E51" i="84"/>
  <c r="D51" i="84"/>
  <c r="F50" i="84"/>
  <c r="F49" i="84"/>
  <c r="F48" i="84"/>
  <c r="F47" i="84"/>
  <c r="F46" i="84"/>
  <c r="F45" i="84"/>
  <c r="F44" i="84"/>
  <c r="E43" i="84"/>
  <c r="F42" i="84"/>
  <c r="F40" i="84"/>
  <c r="F39" i="84"/>
  <c r="F38" i="84"/>
  <c r="F37" i="84"/>
  <c r="E36" i="84"/>
  <c r="D36" i="84"/>
  <c r="F35" i="84"/>
  <c r="F34" i="84"/>
  <c r="F33" i="84"/>
  <c r="E32" i="84"/>
  <c r="D32" i="84"/>
  <c r="F31" i="84"/>
  <c r="F30" i="84"/>
  <c r="F29" i="84"/>
  <c r="F28" i="84"/>
  <c r="F27" i="84"/>
  <c r="F26" i="84"/>
  <c r="F25" i="84"/>
  <c r="F24" i="84"/>
  <c r="E23" i="84"/>
  <c r="F22" i="84"/>
  <c r="F20" i="84"/>
  <c r="F19" i="84"/>
  <c r="F18" i="84"/>
  <c r="E17" i="84"/>
  <c r="D17" i="84"/>
  <c r="F16" i="84"/>
  <c r="F15" i="84"/>
  <c r="F14" i="84"/>
  <c r="F13" i="84"/>
  <c r="F12" i="84"/>
  <c r="E11" i="84"/>
  <c r="D11" i="84"/>
  <c r="F10" i="84"/>
  <c r="F9" i="84"/>
  <c r="F8" i="84"/>
  <c r="F7" i="84"/>
  <c r="F6" i="84"/>
  <c r="D57" i="84" l="1"/>
  <c r="F56" i="84"/>
  <c r="F32" i="84"/>
  <c r="E57" i="84"/>
  <c r="F23" i="84"/>
  <c r="F51" i="84"/>
  <c r="F17" i="84"/>
  <c r="F36" i="84"/>
  <c r="F43" i="84"/>
  <c r="F11" i="84"/>
  <c r="F57" i="84" l="1"/>
  <c r="F10" i="43" l="1"/>
  <c r="D36" i="43" l="1"/>
  <c r="D32" i="43" l="1"/>
  <c r="D11" i="43"/>
  <c r="E11" i="43"/>
  <c r="E32" i="42" l="1"/>
  <c r="I32" i="42" s="1"/>
  <c r="H74" i="42"/>
  <c r="E74" i="42"/>
  <c r="E73" i="42"/>
  <c r="I73" i="42" s="1"/>
  <c r="I74" i="42" l="1"/>
  <c r="J73" i="42" s="1"/>
  <c r="F13" i="43" l="1"/>
  <c r="F14" i="43"/>
  <c r="F6" i="43"/>
  <c r="F7" i="43"/>
  <c r="F8" i="43"/>
  <c r="F9" i="43"/>
  <c r="F12" i="43"/>
  <c r="F15" i="43"/>
  <c r="F16" i="43"/>
  <c r="F18" i="43"/>
  <c r="F19" i="43"/>
  <c r="F20" i="43"/>
  <c r="F22" i="43"/>
  <c r="F24" i="43"/>
  <c r="F25" i="43"/>
  <c r="F26" i="43"/>
  <c r="F27" i="43"/>
  <c r="F28" i="43"/>
  <c r="F29" i="43"/>
  <c r="F30" i="43"/>
  <c r="F31" i="43"/>
  <c r="F33" i="43"/>
  <c r="F34" i="43"/>
  <c r="F35" i="43"/>
  <c r="F37" i="43"/>
  <c r="F38" i="43"/>
  <c r="F39" i="43"/>
  <c r="F40" i="43"/>
  <c r="F41" i="43"/>
  <c r="F44" i="43"/>
  <c r="F45" i="43"/>
  <c r="F46" i="43"/>
  <c r="F47" i="43"/>
  <c r="F48" i="43"/>
  <c r="F49" i="43"/>
  <c r="F50" i="43"/>
  <c r="F52" i="43"/>
  <c r="F53" i="43"/>
  <c r="F54" i="43"/>
  <c r="F55" i="43"/>
  <c r="C41" i="45"/>
  <c r="H68" i="42"/>
  <c r="E68" i="42"/>
  <c r="E67" i="42"/>
  <c r="I67" i="42" s="1"/>
  <c r="E29" i="42"/>
  <c r="I29" i="42" s="1"/>
  <c r="F43" i="43" l="1"/>
  <c r="I68" i="42"/>
  <c r="J67" i="42" s="1"/>
  <c r="F11" i="43"/>
  <c r="H70" i="42" l="1"/>
  <c r="E70" i="42"/>
  <c r="E69" i="42"/>
  <c r="I69" i="42" s="1"/>
  <c r="E30" i="42"/>
  <c r="I30" i="42" s="1"/>
  <c r="I70" i="42" l="1"/>
  <c r="J69" i="42" s="1"/>
  <c r="I40" i="45" l="1"/>
  <c r="H40" i="45"/>
  <c r="I37" i="45"/>
  <c r="H37" i="45"/>
  <c r="I34" i="45"/>
  <c r="H34" i="45"/>
  <c r="I31" i="45"/>
  <c r="H31" i="45"/>
  <c r="I28" i="45"/>
  <c r="H28" i="45"/>
  <c r="I25" i="45"/>
  <c r="H25" i="45"/>
  <c r="I22" i="45"/>
  <c r="H22" i="45"/>
  <c r="I19" i="45"/>
  <c r="H19" i="45"/>
  <c r="I16" i="45"/>
  <c r="H16" i="45"/>
  <c r="I13" i="45"/>
  <c r="H13" i="45"/>
  <c r="I10" i="45"/>
  <c r="H10" i="45"/>
  <c r="I7" i="45"/>
  <c r="H7" i="45"/>
  <c r="I42" i="45"/>
  <c r="H42" i="45"/>
  <c r="J39" i="45"/>
  <c r="J9" i="45"/>
  <c r="J13" i="45" l="1"/>
  <c r="J19" i="45"/>
  <c r="J37" i="45"/>
  <c r="J10" i="45"/>
  <c r="J28" i="45"/>
  <c r="J40" i="45"/>
  <c r="J22" i="45"/>
  <c r="J7" i="45"/>
  <c r="J31" i="45"/>
  <c r="J16" i="45"/>
  <c r="J25" i="45"/>
  <c r="J34" i="45"/>
  <c r="I41" i="45"/>
  <c r="I43" i="45" s="1"/>
  <c r="H41" i="45"/>
  <c r="H43" i="45" s="1"/>
  <c r="J38" i="45"/>
  <c r="J36" i="45"/>
  <c r="J35" i="45"/>
  <c r="J33" i="45"/>
  <c r="J32" i="45"/>
  <c r="J30" i="45"/>
  <c r="J29" i="45"/>
  <c r="J27" i="45"/>
  <c r="J26" i="45"/>
  <c r="J24" i="45"/>
  <c r="J23" i="45"/>
  <c r="J21" i="45"/>
  <c r="J20" i="45"/>
  <c r="J18" i="45"/>
  <c r="J17" i="45"/>
  <c r="J15" i="45"/>
  <c r="J14" i="45"/>
  <c r="J12" i="45"/>
  <c r="J11" i="45"/>
  <c r="J8" i="45"/>
  <c r="J6" i="45"/>
  <c r="J5" i="45"/>
  <c r="H62" i="42"/>
  <c r="H58" i="42"/>
  <c r="E58" i="42"/>
  <c r="H56" i="42"/>
  <c r="J43" i="45" l="1"/>
  <c r="J42" i="45"/>
  <c r="J41" i="45"/>
  <c r="E56" i="43" l="1"/>
  <c r="D56" i="43"/>
  <c r="E51" i="43"/>
  <c r="D51" i="43"/>
  <c r="E36" i="43"/>
  <c r="E32" i="43"/>
  <c r="E23" i="43"/>
  <c r="D23" i="43"/>
  <c r="E17" i="43"/>
  <c r="D17" i="43"/>
  <c r="H64" i="42"/>
  <c r="E64" i="42"/>
  <c r="E63" i="42"/>
  <c r="I63" i="42" s="1"/>
  <c r="E28" i="42"/>
  <c r="I28" i="42" s="1"/>
  <c r="E27" i="42"/>
  <c r="I27" i="42" s="1"/>
  <c r="D57" i="43" l="1"/>
  <c r="I64" i="42"/>
  <c r="J63" i="42" s="1"/>
  <c r="E57" i="42" l="1"/>
  <c r="I57" i="42" s="1"/>
  <c r="E56" i="42"/>
  <c r="I56" i="42" s="1"/>
  <c r="E55" i="42"/>
  <c r="I55" i="42" s="1"/>
  <c r="J55" i="42" l="1"/>
  <c r="I58" i="42"/>
  <c r="J57" i="42" s="1"/>
  <c r="E65" i="42" l="1"/>
  <c r="I65" i="42" s="1"/>
  <c r="E66" i="42"/>
  <c r="H66" i="42"/>
  <c r="I66" i="42" l="1"/>
  <c r="J65" i="42" s="1"/>
  <c r="D38" i="45" l="1"/>
  <c r="D35" i="45"/>
  <c r="D32" i="45"/>
  <c r="D29" i="45"/>
  <c r="D26" i="45"/>
  <c r="D23" i="45"/>
  <c r="D20" i="45"/>
  <c r="D17" i="45"/>
  <c r="D14" i="45"/>
  <c r="D11" i="45"/>
  <c r="D8" i="45"/>
  <c r="E61" i="42"/>
  <c r="I61" i="42" s="1"/>
  <c r="E62" i="42"/>
  <c r="E26" i="42"/>
  <c r="I26" i="42" s="1"/>
  <c r="E60" i="42"/>
  <c r="H60" i="42"/>
  <c r="E25" i="42"/>
  <c r="I25" i="42" s="1"/>
  <c r="E59" i="42"/>
  <c r="I59" i="42" s="1"/>
  <c r="E24" i="42"/>
  <c r="I24" i="42" s="1"/>
  <c r="E23" i="42"/>
  <c r="I23" i="42" s="1"/>
  <c r="E41" i="42"/>
  <c r="I41" i="42" s="1"/>
  <c r="E51" i="42"/>
  <c r="I51" i="42" s="1"/>
  <c r="E50" i="42"/>
  <c r="I50" i="42" s="1"/>
  <c r="E49" i="42"/>
  <c r="I49" i="42" s="1"/>
  <c r="E48" i="42"/>
  <c r="I48" i="42" s="1"/>
  <c r="E47" i="42"/>
  <c r="I47" i="42" s="1"/>
  <c r="E54" i="42"/>
  <c r="I54" i="42" s="1"/>
  <c r="E53" i="42"/>
  <c r="I53" i="42" s="1"/>
  <c r="E52" i="42"/>
  <c r="I52" i="42" s="1"/>
  <c r="E46" i="42"/>
  <c r="I46" i="42" s="1"/>
  <c r="E45" i="42"/>
  <c r="I45" i="42" s="1"/>
  <c r="E44" i="42"/>
  <c r="I44" i="42" s="1"/>
  <c r="E43" i="42"/>
  <c r="I43" i="42" s="1"/>
  <c r="E42" i="42"/>
  <c r="I42" i="42" s="1"/>
  <c r="E40" i="42"/>
  <c r="H40" i="42"/>
  <c r="E39" i="42"/>
  <c r="H39" i="42"/>
  <c r="E38" i="42"/>
  <c r="H38" i="42"/>
  <c r="F17" i="43"/>
  <c r="E22" i="42"/>
  <c r="I22" i="42" s="1"/>
  <c r="E21" i="42"/>
  <c r="I21" i="42" s="1"/>
  <c r="E6" i="42"/>
  <c r="H6" i="42"/>
  <c r="E7" i="42"/>
  <c r="H7" i="42"/>
  <c r="E8" i="42"/>
  <c r="H8" i="42"/>
  <c r="E9" i="42"/>
  <c r="I9" i="42" s="1"/>
  <c r="E10" i="42"/>
  <c r="I10" i="42" s="1"/>
  <c r="E11" i="42"/>
  <c r="I11" i="42" s="1"/>
  <c r="E12" i="42"/>
  <c r="I12" i="42" s="1"/>
  <c r="E13" i="42"/>
  <c r="I13" i="42" s="1"/>
  <c r="E14" i="42"/>
  <c r="I14" i="42" s="1"/>
  <c r="E15" i="42"/>
  <c r="I15" i="42" s="1"/>
  <c r="E20" i="42"/>
  <c r="I20" i="42" s="1"/>
  <c r="D41" i="45" l="1"/>
  <c r="F32" i="43"/>
  <c r="F56" i="43"/>
  <c r="F51" i="43"/>
  <c r="F23" i="43"/>
  <c r="F36" i="43"/>
  <c r="I38" i="42"/>
  <c r="I62" i="42"/>
  <c r="J61" i="42" s="1"/>
  <c r="E57" i="43"/>
  <c r="I8" i="42"/>
  <c r="I60" i="42"/>
  <c r="J59" i="42" s="1"/>
  <c r="I7" i="42"/>
  <c r="I6" i="42"/>
  <c r="I39" i="42"/>
  <c r="I40" i="42"/>
  <c r="F57" i="43" l="1"/>
</calcChain>
</file>

<file path=xl/sharedStrings.xml><?xml version="1.0" encoding="utf-8"?>
<sst xmlns="http://schemas.openxmlformats.org/spreadsheetml/2006/main" count="449" uniqueCount="208">
  <si>
    <t>計</t>
    <rPh sb="0" eb="1">
      <t>ケイ</t>
    </rPh>
    <phoneticPr fontId="2"/>
  </si>
  <si>
    <t>金属くず</t>
  </si>
  <si>
    <t>再利用資材</t>
  </si>
  <si>
    <t>染料・塗料・合成樹脂・その他化学工業品</t>
  </si>
  <si>
    <t>セメント</t>
  </si>
  <si>
    <t>製材</t>
  </si>
  <si>
    <t>石材</t>
  </si>
  <si>
    <t>石炭</t>
  </si>
  <si>
    <t>麦</t>
  </si>
  <si>
    <t>農水産品</t>
  </si>
  <si>
    <t>米</t>
  </si>
  <si>
    <t>とうもろこし</t>
  </si>
  <si>
    <t>豆類</t>
  </si>
  <si>
    <t>その他雑穀</t>
  </si>
  <si>
    <t>野菜・果物</t>
  </si>
  <si>
    <t>綿花</t>
  </si>
  <si>
    <t>その他農産品</t>
  </si>
  <si>
    <t>羊毛</t>
  </si>
  <si>
    <t>その他畜産品</t>
  </si>
  <si>
    <t>水産品</t>
  </si>
  <si>
    <t>原木</t>
  </si>
  <si>
    <t>林産品</t>
  </si>
  <si>
    <t>樹脂類</t>
  </si>
  <si>
    <t>木材チップ</t>
  </si>
  <si>
    <t>その他林産品</t>
  </si>
  <si>
    <t>薪炭</t>
  </si>
  <si>
    <t>鉱産品</t>
  </si>
  <si>
    <t>鉄鉱石</t>
  </si>
  <si>
    <t>金属鉱</t>
  </si>
  <si>
    <t>砂利・砂</t>
  </si>
  <si>
    <t>原油</t>
  </si>
  <si>
    <t>りん鉱石</t>
  </si>
  <si>
    <t>石灰石</t>
  </si>
  <si>
    <t>原塩</t>
  </si>
  <si>
    <t>非金属鉱物</t>
  </si>
  <si>
    <t>鉄鋼</t>
  </si>
  <si>
    <t>金属機械工業品</t>
  </si>
  <si>
    <t>鋼材</t>
  </si>
  <si>
    <t>非鉄金属</t>
  </si>
  <si>
    <t>金属製品</t>
  </si>
  <si>
    <t>鉄道車両</t>
  </si>
  <si>
    <t>完成自動車</t>
  </si>
  <si>
    <t>その他輸送用車両</t>
  </si>
  <si>
    <t>二輪自動車</t>
  </si>
  <si>
    <t>自動車部品</t>
  </si>
  <si>
    <t>その他輸送機械</t>
  </si>
  <si>
    <t>産業機械</t>
  </si>
  <si>
    <t>電気機械</t>
  </si>
  <si>
    <t>測量・光学・医療用機械</t>
  </si>
  <si>
    <t>事務用機器</t>
  </si>
  <si>
    <t>その他機械</t>
  </si>
  <si>
    <t>陶磁器</t>
  </si>
  <si>
    <t>化学工業品</t>
  </si>
  <si>
    <t>ガラス類</t>
  </si>
  <si>
    <t>窯業品</t>
  </si>
  <si>
    <t>重油</t>
  </si>
  <si>
    <t>ＬＮＧ（液化天然ガス）</t>
  </si>
  <si>
    <t>ＬＰＧ（液化石油ガス）</t>
  </si>
  <si>
    <t>その他石油製品</t>
  </si>
  <si>
    <t>コークス</t>
  </si>
  <si>
    <t>石炭製品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</si>
  <si>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</si>
  <si>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</si>
  <si>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</si>
  <si>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</si>
  <si>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</si>
  <si>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</si>
  <si>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</si>
  <si>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</si>
  <si>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飲料</t>
  </si>
  <si>
    <t>水</t>
  </si>
  <si>
    <t>たばこ</t>
  </si>
  <si>
    <t>その他食料工業品</t>
  </si>
  <si>
    <t>がん具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</si>
  <si>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</si>
  <si>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</si>
  <si>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</si>
  <si>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</si>
  <si>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</si>
  <si>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</si>
  <si>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</si>
  <si>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動植物性製造飼肥料</t>
  </si>
  <si>
    <t>廃棄物</t>
  </si>
  <si>
    <t>廃土砂</t>
  </si>
  <si>
    <t>輸送用容器</t>
  </si>
  <si>
    <t>取合せ品</t>
  </si>
  <si>
    <t>分類不能のもの</t>
  </si>
  <si>
    <t>合計</t>
    <rPh sb="0" eb="2">
      <t>ゴウケイ</t>
    </rPh>
    <phoneticPr fontId="2"/>
  </si>
  <si>
    <t>月別</t>
    <rPh sb="0" eb="2">
      <t>ツキベツ</t>
    </rPh>
    <phoneticPr fontId="2"/>
  </si>
  <si>
    <t>１月</t>
    <rPh sb="1" eb="2">
      <t>ガツ</t>
    </rPh>
    <phoneticPr fontId="2"/>
  </si>
  <si>
    <t>輸移入</t>
    <rPh sb="0" eb="1">
      <t>ユ</t>
    </rPh>
    <rPh sb="1" eb="3">
      <t>イニュウ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</si>
  <si>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</si>
  <si>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</si>
  <si>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</si>
  <si>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輸移出入別</t>
    <rPh sb="0" eb="3">
      <t>ユイシュツ</t>
    </rPh>
    <rPh sb="3" eb="4">
      <t>ニュウ</t>
    </rPh>
    <rPh sb="4" eb="5">
      <t>ベツ</t>
    </rPh>
    <phoneticPr fontId="2"/>
  </si>
  <si>
    <t>平成８年</t>
    <rPh sb="0" eb="2">
      <t>ヘイセイ</t>
    </rPh>
    <rPh sb="3" eb="4">
      <t>ネン</t>
    </rPh>
    <phoneticPr fontId="2"/>
  </si>
  <si>
    <t>平成９年</t>
    <rPh sb="0" eb="2">
      <t>ヘイセイ</t>
    </rPh>
    <rPh sb="3" eb="4">
      <t>ネン</t>
    </rPh>
    <phoneticPr fontId="2"/>
  </si>
  <si>
    <t>外　　　貿</t>
    <rPh sb="0" eb="1">
      <t>ソト</t>
    </rPh>
    <rPh sb="4" eb="5">
      <t>ボウ</t>
    </rPh>
    <phoneticPr fontId="2"/>
  </si>
  <si>
    <t>内　　　貿</t>
    <rPh sb="0" eb="1">
      <t>ウチ</t>
    </rPh>
    <rPh sb="4" eb="5">
      <t>ボウ</t>
    </rPh>
    <phoneticPr fontId="2"/>
  </si>
  <si>
    <t>輸　出</t>
    <rPh sb="0" eb="1">
      <t>ユ</t>
    </rPh>
    <rPh sb="2" eb="3">
      <t>デ</t>
    </rPh>
    <phoneticPr fontId="2"/>
  </si>
  <si>
    <t>輸　入</t>
    <rPh sb="0" eb="1">
      <t>ユ</t>
    </rPh>
    <rPh sb="2" eb="3">
      <t>イリ</t>
    </rPh>
    <phoneticPr fontId="2"/>
  </si>
  <si>
    <t>合　　　　計</t>
    <rPh sb="0" eb="1">
      <t>ゴウ</t>
    </rPh>
    <rPh sb="5" eb="6">
      <t>ケイ</t>
    </rPh>
    <phoneticPr fontId="2"/>
  </si>
  <si>
    <t>石材</t>
    <rPh sb="0" eb="2">
      <t>セキザイ</t>
    </rPh>
    <phoneticPr fontId="2"/>
  </si>
  <si>
    <t>年次</t>
    <rPh sb="0" eb="2">
      <t>ネンジ</t>
    </rPh>
    <phoneticPr fontId="2"/>
  </si>
  <si>
    <t>（単位：トン）</t>
    <rPh sb="1" eb="3">
      <t>タンイ</t>
    </rPh>
    <phoneticPr fontId="2"/>
  </si>
  <si>
    <t>７月</t>
    <phoneticPr fontId="2"/>
  </si>
  <si>
    <t>砂利・砂</t>
    <rPh sb="0" eb="2">
      <t>ジャリ</t>
    </rPh>
    <rPh sb="3" eb="4">
      <t>スナ</t>
    </rPh>
    <phoneticPr fontId="2"/>
  </si>
  <si>
    <t>雑工業品</t>
    <rPh sb="0" eb="1">
      <t>ザツ</t>
    </rPh>
    <rPh sb="1" eb="3">
      <t>コウギョウ</t>
    </rPh>
    <rPh sb="3" eb="4">
      <t>ヒン</t>
    </rPh>
    <phoneticPr fontId="2"/>
  </si>
  <si>
    <t>（単位：トン）</t>
    <phoneticPr fontId="2"/>
  </si>
  <si>
    <t>外　　　貿</t>
    <rPh sb="0" eb="1">
      <t>ガイ</t>
    </rPh>
    <rPh sb="4" eb="5">
      <t>ボウ</t>
    </rPh>
    <phoneticPr fontId="2"/>
  </si>
  <si>
    <t>合　計</t>
    <rPh sb="0" eb="1">
      <t>ゴウ</t>
    </rPh>
    <rPh sb="2" eb="3">
      <t>ケイ</t>
    </rPh>
    <phoneticPr fontId="2"/>
  </si>
  <si>
    <t>再利用資材</t>
    <phoneticPr fontId="2"/>
  </si>
  <si>
    <t>(1)農水産品</t>
    <phoneticPr fontId="2"/>
  </si>
  <si>
    <t>(2)林産品</t>
    <phoneticPr fontId="2"/>
  </si>
  <si>
    <t>(3)鉱産品</t>
    <phoneticPr fontId="2"/>
  </si>
  <si>
    <t>(4)金属機械工業品</t>
    <phoneticPr fontId="2"/>
  </si>
  <si>
    <t>(9)分類不能のもの</t>
    <phoneticPr fontId="2"/>
  </si>
  <si>
    <t>(8)特殊品</t>
    <phoneticPr fontId="2"/>
  </si>
  <si>
    <t>(7)雑工業品</t>
    <phoneticPr fontId="2"/>
  </si>
  <si>
    <t>(6)軽工業品</t>
    <phoneticPr fontId="2"/>
  </si>
  <si>
    <t>(5)化学工業品</t>
    <phoneticPr fontId="2"/>
  </si>
  <si>
    <t>コード</t>
    <phoneticPr fontId="2"/>
  </si>
  <si>
    <t>大　 分 　類</t>
    <rPh sb="0" eb="1">
      <t>ダイ</t>
    </rPh>
    <rPh sb="3" eb="4">
      <t>フン</t>
    </rPh>
    <rPh sb="6" eb="7">
      <t>ルイ</t>
    </rPh>
    <phoneticPr fontId="2"/>
  </si>
  <si>
    <t>中　　分　　類</t>
    <rPh sb="0" eb="1">
      <t>チュウ</t>
    </rPh>
    <rPh sb="3" eb="4">
      <t>フン</t>
    </rPh>
    <rPh sb="6" eb="7">
      <t>ルイ</t>
    </rPh>
    <phoneticPr fontId="2"/>
  </si>
  <si>
    <t>※資料　港湾統計に用いる品種分類表</t>
    <rPh sb="1" eb="3">
      <t>シリョウ</t>
    </rPh>
    <rPh sb="4" eb="6">
      <t>コウワン</t>
    </rPh>
    <rPh sb="6" eb="8">
      <t>トウケイ</t>
    </rPh>
    <rPh sb="9" eb="10">
      <t>モチ</t>
    </rPh>
    <rPh sb="12" eb="14">
      <t>ヒンシュ</t>
    </rPh>
    <rPh sb="14" eb="16">
      <t>ブンルイ</t>
    </rPh>
    <rPh sb="16" eb="17">
      <t>ヒョウ</t>
    </rPh>
    <phoneticPr fontId="2"/>
  </si>
  <si>
    <t>輸　出</t>
    <rPh sb="0" eb="1">
      <t>ユ</t>
    </rPh>
    <rPh sb="2" eb="3">
      <t>シュツ</t>
    </rPh>
    <phoneticPr fontId="2"/>
  </si>
  <si>
    <t>輸　入</t>
    <rPh sb="0" eb="1">
      <t>ユ</t>
    </rPh>
    <rPh sb="2" eb="3">
      <t>ニュウ</t>
    </rPh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</si>
  <si>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</si>
  <si>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</si>
  <si>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</si>
  <si>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</si>
  <si>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</si>
  <si>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</si>
  <si>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</si>
  <si>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</si>
  <si>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</si>
  <si>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</si>
  <si>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</si>
  <si>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</si>
  <si>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</si>
  <si>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</si>
  <si>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</si>
  <si>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</si>
  <si>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</si>
  <si>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</si>
  <si>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（単位：TEU）</t>
    <rPh sb="1" eb="3">
      <t>タンイ</t>
    </rPh>
    <phoneticPr fontId="2"/>
  </si>
  <si>
    <t>取合せ品</t>
    <rPh sb="0" eb="2">
      <t>トリアワ</t>
    </rPh>
    <rPh sb="3" eb="4">
      <t>ヒン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</si>
  <si>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</si>
  <si>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</si>
  <si>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</si>
  <si>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平成29年</t>
    <rPh sb="0" eb="2">
      <t>ヘイセイ</t>
    </rPh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</si>
  <si>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</si>
  <si>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輸送用容器</t>
    <phoneticPr fontId="2"/>
  </si>
  <si>
    <t>取合せ品</t>
    <rPh sb="0" eb="2">
      <t>トリアワ</t>
    </rPh>
    <rPh sb="3" eb="4">
      <t>ヒン</t>
    </rPh>
    <phoneticPr fontId="2"/>
  </si>
  <si>
    <t>実入り</t>
    <rPh sb="0" eb="2">
      <t>ミイ</t>
    </rPh>
    <phoneticPr fontId="2"/>
  </si>
  <si>
    <t>平成30年</t>
    <rPh sb="0" eb="2">
      <t>ヘイセイ</t>
    </rPh>
    <rPh sb="4" eb="5">
      <t>ネン</t>
    </rPh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</si>
  <si>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</si>
  <si>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</si>
  <si>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実入り</t>
    <rPh sb="0" eb="2">
      <t>ミイ</t>
    </rPh>
    <phoneticPr fontId="2"/>
  </si>
  <si>
    <t>空</t>
    <rPh sb="0" eb="1">
      <t>カラ</t>
    </rPh>
    <phoneticPr fontId="2"/>
  </si>
  <si>
    <t>１－１．コンテナ貨物年次別表（重量）</t>
    <rPh sb="8" eb="10">
      <t>カモツ</t>
    </rPh>
    <rPh sb="10" eb="12">
      <t>ネンジ</t>
    </rPh>
    <rPh sb="12" eb="14">
      <t>ベッピョウ</t>
    </rPh>
    <rPh sb="15" eb="17">
      <t>ジュウリョウ</t>
    </rPh>
    <phoneticPr fontId="2"/>
  </si>
  <si>
    <t>合計
（空込み）</t>
    <rPh sb="0" eb="2">
      <t>ゴウケイ</t>
    </rPh>
    <rPh sb="4" eb="5">
      <t>カラ</t>
    </rPh>
    <rPh sb="5" eb="6">
      <t>コ</t>
    </rPh>
    <phoneticPr fontId="2"/>
  </si>
  <si>
    <t>種類</t>
    <rPh sb="0" eb="2">
      <t>シュルイ</t>
    </rPh>
    <phoneticPr fontId="2"/>
  </si>
  <si>
    <t>合　計
（種類別）</t>
    <rPh sb="0" eb="1">
      <t>ゴウ</t>
    </rPh>
    <rPh sb="2" eb="3">
      <t>ケイ</t>
    </rPh>
    <rPh sb="5" eb="7">
      <t>シュルイ</t>
    </rPh>
    <rPh sb="7" eb="8">
      <t>ベツ</t>
    </rPh>
    <phoneticPr fontId="2"/>
  </si>
  <si>
    <t>－</t>
    <phoneticPr fontId="2"/>
  </si>
  <si>
    <t>２月</t>
    <phoneticPr fontId="2"/>
  </si>
  <si>
    <t>計</t>
    <rPh sb="0" eb="1">
      <t>ケイ</t>
    </rPh>
    <phoneticPr fontId="2"/>
  </si>
  <si>
    <t>12月</t>
    <phoneticPr fontId="2"/>
  </si>
  <si>
    <t>11月</t>
    <phoneticPr fontId="2"/>
  </si>
  <si>
    <t>８月</t>
    <phoneticPr fontId="2"/>
  </si>
  <si>
    <t>９月</t>
    <phoneticPr fontId="2"/>
  </si>
  <si>
    <t>10月</t>
    <phoneticPr fontId="2"/>
  </si>
  <si>
    <t>５月</t>
    <phoneticPr fontId="2"/>
  </si>
  <si>
    <t>６月</t>
    <phoneticPr fontId="2"/>
  </si>
  <si>
    <t>３月</t>
    <phoneticPr fontId="2"/>
  </si>
  <si>
    <t>４月</t>
    <phoneticPr fontId="2"/>
  </si>
  <si>
    <t>３月</t>
    <phoneticPr fontId="2"/>
  </si>
  <si>
    <t>４月</t>
    <phoneticPr fontId="2"/>
  </si>
  <si>
    <t>５月</t>
    <phoneticPr fontId="2"/>
  </si>
  <si>
    <t>６月</t>
    <phoneticPr fontId="2"/>
  </si>
  <si>
    <t>７月</t>
    <phoneticPr fontId="2"/>
  </si>
  <si>
    <t>８月</t>
    <phoneticPr fontId="2"/>
  </si>
  <si>
    <t>９月</t>
    <phoneticPr fontId="2"/>
  </si>
  <si>
    <t>10月</t>
    <phoneticPr fontId="2"/>
  </si>
  <si>
    <t>11月</t>
    <phoneticPr fontId="2"/>
  </si>
  <si>
    <t>２月</t>
    <phoneticPr fontId="2"/>
  </si>
  <si>
    <t>（単位：TEU)</t>
    <rPh sb="1" eb="3">
      <t>タンイ</t>
    </rPh>
    <phoneticPr fontId="2"/>
  </si>
  <si>
    <t>輸移出</t>
    <rPh sb="0" eb="1">
      <t>ユ</t>
    </rPh>
    <rPh sb="1" eb="3">
      <t>イシュツ</t>
    </rPh>
    <phoneticPr fontId="2"/>
  </si>
  <si>
    <t>注　実入りコンテナの取扱いは外貿のみ（空コンテナの取扱いは内貿を含む）。</t>
    <rPh sb="0" eb="1">
      <t>チュウ</t>
    </rPh>
    <rPh sb="2" eb="4">
      <t>ミイ</t>
    </rPh>
    <rPh sb="10" eb="12">
      <t>トリアツカ</t>
    </rPh>
    <rPh sb="14" eb="16">
      <t>ガイボウ</t>
    </rPh>
    <rPh sb="19" eb="20">
      <t>カラ</t>
    </rPh>
    <rPh sb="25" eb="27">
      <t>トリアツカ</t>
    </rPh>
    <rPh sb="29" eb="30">
      <t>ウチ</t>
    </rPh>
    <rPh sb="30" eb="31">
      <t>ボウ</t>
    </rPh>
    <rPh sb="32" eb="33">
      <t>フク</t>
    </rPh>
    <phoneticPr fontId="2"/>
  </si>
  <si>
    <t>原木</t>
    <rPh sb="0" eb="2">
      <t>ゲンボク</t>
    </rPh>
    <phoneticPr fontId="2"/>
  </si>
  <si>
    <t>３．コンテナ貨物品種別表（重量）</t>
    <rPh sb="6" eb="8">
      <t>カモツ</t>
    </rPh>
    <rPh sb="8" eb="11">
      <t>ヒンシュベツ</t>
    </rPh>
    <rPh sb="11" eb="12">
      <t>ヒョウ</t>
    </rPh>
    <rPh sb="13" eb="15">
      <t>ジュウリョウ</t>
    </rPh>
    <phoneticPr fontId="2"/>
  </si>
  <si>
    <t>１－２．コンテナ貨物年次別表（数量）</t>
    <rPh sb="8" eb="10">
      <t>カモツ</t>
    </rPh>
    <rPh sb="10" eb="12">
      <t>ネンジ</t>
    </rPh>
    <rPh sb="12" eb="14">
      <t>ベッピョウ</t>
    </rPh>
    <rPh sb="15" eb="17">
      <t>スウリョウ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</si>
  <si>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</si>
  <si>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２-２．コンテナ貨物月別表（数量）</t>
    <rPh sb="8" eb="10">
      <t>カモツ</t>
    </rPh>
    <rPh sb="10" eb="12">
      <t>ツキベツ</t>
    </rPh>
    <rPh sb="12" eb="13">
      <t>ヒョウ</t>
    </rPh>
    <rPh sb="14" eb="16">
      <t>スウリョウ</t>
    </rPh>
    <phoneticPr fontId="2"/>
  </si>
  <si>
    <t>木材チップ</t>
    <rPh sb="0" eb="2">
      <t>モクザイ</t>
    </rPh>
    <phoneticPr fontId="2"/>
  </si>
  <si>
    <t>令和２年</t>
    <rPh sb="0" eb="2">
      <t>レイワ</t>
    </rPh>
    <rPh sb="3" eb="4">
      <t>ネン</t>
    </rPh>
    <phoneticPr fontId="2"/>
  </si>
  <si>
    <t>原木</t>
    <rPh sb="0" eb="2">
      <t>ゲンボク</t>
    </rPh>
    <phoneticPr fontId="2"/>
  </si>
  <si>
    <t>木材チップ</t>
    <rPh sb="0" eb="2">
      <t>モクザイ</t>
    </rPh>
    <phoneticPr fontId="2"/>
  </si>
  <si>
    <t>令和３年</t>
    <rPh sb="0" eb="2">
      <t>レイワ</t>
    </rPh>
    <rPh sb="3" eb="4">
      <t>ネン</t>
    </rPh>
    <phoneticPr fontId="2"/>
  </si>
  <si>
    <t>２-１．コンテナ貨物月別表（重量）</t>
    <rPh sb="8" eb="10">
      <t>カモツ</t>
    </rPh>
    <rPh sb="10" eb="12">
      <t>ツキベツ</t>
    </rPh>
    <rPh sb="12" eb="13">
      <t>ヒョウ</t>
    </rPh>
    <rPh sb="14" eb="16">
      <t>ジュウリョウ</t>
    </rPh>
    <phoneticPr fontId="2"/>
  </si>
  <si>
    <t>４．コンテナ貨物品種別表（数量）</t>
    <rPh sb="13" eb="15">
      <t>スウリョウ</t>
    </rPh>
    <phoneticPr fontId="2"/>
  </si>
  <si>
    <t>特殊品</t>
    <rPh sb="0" eb="3">
      <t>トクシュヒン</t>
    </rPh>
    <phoneticPr fontId="2"/>
  </si>
  <si>
    <t>原塩</t>
    <rPh sb="0" eb="2">
      <t>ゲンエン</t>
    </rPh>
    <phoneticPr fontId="2"/>
  </si>
  <si>
    <t>飲料</t>
    <rPh sb="0" eb="2">
      <t>インリョウ</t>
    </rPh>
    <phoneticPr fontId="2"/>
  </si>
  <si>
    <t>特殊品</t>
    <rPh sb="0" eb="3">
      <t>トクシュヒン</t>
    </rPh>
    <phoneticPr fontId="2"/>
  </si>
  <si>
    <t>令和４年</t>
    <rPh sb="0" eb="2">
      <t>レイワ</t>
    </rPh>
    <rPh sb="3" eb="4">
      <t>ネン</t>
    </rPh>
    <phoneticPr fontId="2"/>
  </si>
  <si>
    <t>原塩</t>
    <rPh sb="0" eb="2">
      <t>ゲンエン</t>
    </rPh>
    <phoneticPr fontId="2"/>
  </si>
  <si>
    <t>飲料</t>
    <rPh sb="0" eb="2">
      <t>インリョウ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</si>
</sst>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\(#,##0\)"/>
    <numFmt numFmtId="177" formatCode="#,##0_)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rgb="FFFF0000"/>
      <name val="HG創英角ﾎﾟｯﾌﾟ体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auto="1"/>
      </right>
      <top/>
      <bottom/>
      <diagonal/>
    </border>
    <border>
      <left style="dotted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dotted">
        <color indexed="64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227">
    <xf numFmtId="0" fontId="0" fillId="0" borderId="0" xfId="0">
      <alignment vertical="center"/>
    </xf>
    <xf numFmtId="0" fontId="0" fillId="0" borderId="0" xfId="0" applyFill="1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Alignment="1">
      <alignment vertical="center" shrinkToFit="1"/>
    </xf>
    <xf numFmtId="38" fontId="3" fillId="0" borderId="0" xfId="1" applyFont="1" applyAlignment="1">
      <alignment horizontal="right" vertical="center" shrinkToFit="1"/>
    </xf>
    <xf numFmtId="0" fontId="0" fillId="0" borderId="0" xfId="0" applyAlignment="1">
      <alignment vertical="center" shrinkToFit="1"/>
    </xf>
    <xf numFmtId="38" fontId="1" fillId="0" borderId="0" xfId="1" applyFill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38" fontId="4" fillId="0" borderId="0" xfId="1" applyFont="1" applyBorder="1" applyAlignment="1">
      <alignment vertical="center" shrinkToFit="1"/>
    </xf>
    <xf numFmtId="38" fontId="4" fillId="0" borderId="0" xfId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38" fontId="4" fillId="0" borderId="0" xfId="1" applyFont="1" applyAlignment="1">
      <alignment horizontal="center" vertical="center" shrinkToFit="1"/>
    </xf>
    <xf numFmtId="38" fontId="1" fillId="0" borderId="0" xfId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38" fontId="4" fillId="0" borderId="10" xfId="1" applyFont="1" applyBorder="1" applyAlignment="1">
      <alignment horizontal="center" vertical="center" shrinkToFit="1"/>
    </xf>
    <xf numFmtId="38" fontId="4" fillId="0" borderId="11" xfId="1" applyFont="1" applyBorder="1" applyAlignment="1">
      <alignment horizontal="center" vertical="center" shrinkToFit="1"/>
    </xf>
    <xf numFmtId="38" fontId="4" fillId="0" borderId="10" xfId="1" applyFont="1" applyBorder="1" applyAlignment="1">
      <alignment vertical="center" shrinkToFit="1"/>
    </xf>
    <xf numFmtId="38" fontId="4" fillId="0" borderId="12" xfId="1" applyFont="1" applyBorder="1" applyAlignment="1">
      <alignment horizontal="center" vertical="center" shrinkToFit="1"/>
    </xf>
    <xf numFmtId="38" fontId="4" fillId="0" borderId="11" xfId="1" applyFont="1" applyBorder="1" applyAlignment="1">
      <alignment vertical="center" shrinkToFit="1"/>
    </xf>
    <xf numFmtId="38" fontId="1" fillId="0" borderId="0" xfId="1" applyAlignment="1">
      <alignment vertical="center"/>
    </xf>
    <xf numFmtId="0" fontId="0" fillId="0" borderId="0" xfId="0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shrinkToFit="1"/>
    </xf>
    <xf numFmtId="38" fontId="1" fillId="0" borderId="0" xfId="1" applyBorder="1" applyAlignment="1">
      <alignment vertical="center"/>
    </xf>
    <xf numFmtId="0" fontId="0" fillId="0" borderId="0" xfId="0" applyBorder="1" applyAlignment="1">
      <alignment vertical="center"/>
    </xf>
    <xf numFmtId="38" fontId="0" fillId="0" borderId="0" xfId="1" applyFont="1" applyBorder="1" applyAlignment="1">
      <alignment horizontal="right" vertical="center"/>
    </xf>
    <xf numFmtId="38" fontId="8" fillId="0" borderId="12" xfId="1" applyFont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38" fontId="1" fillId="0" borderId="0" xfId="1" applyFont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38" fontId="4" fillId="0" borderId="18" xfId="1" applyFont="1" applyFill="1" applyBorder="1" applyAlignment="1">
      <alignment horizontal="center" vertical="center" shrinkToFit="1"/>
    </xf>
    <xf numFmtId="0" fontId="4" fillId="0" borderId="25" xfId="0" applyFont="1" applyBorder="1" applyAlignment="1">
      <alignment vertical="center" shrinkToFit="1"/>
    </xf>
    <xf numFmtId="0" fontId="4" fillId="0" borderId="34" xfId="0" applyFont="1" applyFill="1" applyBorder="1" applyAlignment="1">
      <alignment vertical="center" shrinkToFit="1"/>
    </xf>
    <xf numFmtId="0" fontId="4" fillId="0" borderId="14" xfId="0" applyFont="1" applyFill="1" applyBorder="1" applyAlignment="1">
      <alignment vertical="center" shrinkToFit="1"/>
    </xf>
    <xf numFmtId="38" fontId="4" fillId="0" borderId="27" xfId="1" applyFont="1" applyFill="1" applyBorder="1" applyAlignment="1">
      <alignment horizontal="center" vertical="center" shrinkToFit="1"/>
    </xf>
    <xf numFmtId="38" fontId="10" fillId="0" borderId="0" xfId="1" applyFont="1" applyBorder="1" applyAlignment="1">
      <alignment vertical="center"/>
    </xf>
    <xf numFmtId="0" fontId="4" fillId="0" borderId="33" xfId="0" applyFont="1" applyBorder="1" applyAlignment="1">
      <alignment vertical="center" shrinkToFit="1"/>
    </xf>
    <xf numFmtId="0" fontId="4" fillId="0" borderId="55" xfId="0" applyFont="1" applyBorder="1" applyAlignment="1">
      <alignment vertical="center" shrinkToFit="1"/>
    </xf>
    <xf numFmtId="0" fontId="4" fillId="0" borderId="57" xfId="0" applyFont="1" applyBorder="1" applyAlignment="1">
      <alignment vertical="center" shrinkToFit="1"/>
    </xf>
    <xf numFmtId="0" fontId="4" fillId="0" borderId="59" xfId="0" applyFont="1" applyBorder="1" applyAlignment="1">
      <alignment vertical="center" shrinkToFit="1"/>
    </xf>
    <xf numFmtId="38" fontId="4" fillId="0" borderId="24" xfId="1" applyFont="1" applyBorder="1" applyAlignment="1">
      <alignment vertical="center" shrinkToFit="1"/>
    </xf>
    <xf numFmtId="176" fontId="4" fillId="0" borderId="27" xfId="1" applyNumberFormat="1" applyFont="1" applyBorder="1" applyAlignment="1">
      <alignment vertical="center" shrinkToFit="1"/>
    </xf>
    <xf numFmtId="176" fontId="4" fillId="0" borderId="27" xfId="1" applyNumberFormat="1" applyFont="1" applyBorder="1" applyAlignment="1">
      <alignment horizontal="center" vertical="center" shrinkToFit="1"/>
    </xf>
    <xf numFmtId="176" fontId="4" fillId="0" borderId="27" xfId="1" applyNumberFormat="1" applyFont="1" applyFill="1" applyBorder="1" applyAlignment="1">
      <alignment horizontal="center" vertical="center" shrinkToFit="1"/>
    </xf>
    <xf numFmtId="38" fontId="4" fillId="0" borderId="17" xfId="1" applyFont="1" applyBorder="1" applyAlignment="1">
      <alignment horizontal="center" vertical="center" shrinkToFit="1"/>
    </xf>
    <xf numFmtId="38" fontId="4" fillId="0" borderId="27" xfId="1" applyFont="1" applyBorder="1" applyAlignment="1">
      <alignment horizontal="center" vertical="center" shrinkToFit="1"/>
    </xf>
    <xf numFmtId="38" fontId="4" fillId="0" borderId="32" xfId="1" applyFont="1" applyBorder="1" applyAlignment="1">
      <alignment horizontal="center" vertical="center" shrinkToFit="1"/>
    </xf>
    <xf numFmtId="176" fontId="4" fillId="0" borderId="18" xfId="1" quotePrefix="1" applyNumberFormat="1" applyFont="1" applyBorder="1" applyAlignment="1">
      <alignment horizontal="center" vertical="center" shrinkToFit="1"/>
    </xf>
    <xf numFmtId="38" fontId="4" fillId="0" borderId="28" xfId="1" applyFont="1" applyBorder="1" applyAlignment="1">
      <alignment horizontal="center" vertical="center" shrinkToFit="1"/>
    </xf>
    <xf numFmtId="176" fontId="4" fillId="0" borderId="28" xfId="1" applyNumberFormat="1" applyFont="1" applyBorder="1" applyAlignment="1">
      <alignment vertical="center" shrinkToFit="1"/>
    </xf>
    <xf numFmtId="176" fontId="4" fillId="0" borderId="28" xfId="1" applyNumberFormat="1" applyFont="1" applyBorder="1" applyAlignment="1">
      <alignment horizontal="center" vertical="center" shrinkToFit="1"/>
    </xf>
    <xf numFmtId="38" fontId="4" fillId="0" borderId="64" xfId="1" applyFont="1" applyBorder="1" applyAlignment="1">
      <alignment horizontal="center" vertical="center" shrinkToFit="1"/>
    </xf>
    <xf numFmtId="176" fontId="4" fillId="0" borderId="64" xfId="1" applyNumberFormat="1" applyFont="1" applyBorder="1" applyAlignment="1">
      <alignment vertical="center" shrinkToFit="1"/>
    </xf>
    <xf numFmtId="177" fontId="4" fillId="0" borderId="64" xfId="1" applyNumberFormat="1" applyFont="1" applyBorder="1" applyAlignment="1">
      <alignment vertical="center" shrinkToFit="1"/>
    </xf>
    <xf numFmtId="177" fontId="4" fillId="0" borderId="66" xfId="1" applyNumberFormat="1" applyFont="1" applyFill="1" applyBorder="1" applyAlignment="1">
      <alignment vertical="center" shrinkToFit="1"/>
    </xf>
    <xf numFmtId="176" fontId="4" fillId="0" borderId="2" xfId="1" applyNumberFormat="1" applyFont="1" applyBorder="1" applyAlignment="1">
      <alignment vertical="center" shrinkToFit="1"/>
    </xf>
    <xf numFmtId="176" fontId="4" fillId="0" borderId="2" xfId="1" applyNumberFormat="1" applyFont="1" applyBorder="1" applyAlignment="1">
      <alignment horizontal="center" vertical="center" shrinkToFit="1"/>
    </xf>
    <xf numFmtId="176" fontId="4" fillId="0" borderId="69" xfId="1" applyNumberFormat="1" applyFont="1" applyFill="1" applyBorder="1" applyAlignment="1">
      <alignment vertical="center" shrinkToFit="1"/>
    </xf>
    <xf numFmtId="176" fontId="4" fillId="0" borderId="60" xfId="1" applyNumberFormat="1" applyFont="1" applyBorder="1" applyAlignment="1">
      <alignment vertical="center" shrinkToFit="1"/>
    </xf>
    <xf numFmtId="176" fontId="4" fillId="0" borderId="2" xfId="1" applyNumberFormat="1" applyFont="1" applyFill="1" applyBorder="1" applyAlignment="1">
      <alignment vertical="center" shrinkToFit="1"/>
    </xf>
    <xf numFmtId="176" fontId="4" fillId="0" borderId="2" xfId="1" applyNumberFormat="1" applyFont="1" applyFill="1" applyBorder="1" applyAlignment="1">
      <alignment horizontal="center" vertical="center" shrinkToFit="1"/>
    </xf>
    <xf numFmtId="176" fontId="4" fillId="0" borderId="60" xfId="1" applyNumberFormat="1" applyFont="1" applyFill="1" applyBorder="1" applyAlignment="1">
      <alignment vertical="center" shrinkToFit="1"/>
    </xf>
    <xf numFmtId="38" fontId="4" fillId="0" borderId="77" xfId="1" applyFont="1" applyBorder="1" applyAlignment="1">
      <alignment horizontal="center" vertical="center" shrinkToFit="1"/>
    </xf>
    <xf numFmtId="176" fontId="4" fillId="0" borderId="49" xfId="1" applyNumberFormat="1" applyFont="1" applyFill="1" applyBorder="1" applyAlignment="1">
      <alignment vertical="center" shrinkToFit="1"/>
    </xf>
    <xf numFmtId="176" fontId="4" fillId="0" borderId="22" xfId="1" applyNumberFormat="1" applyFont="1" applyFill="1" applyBorder="1" applyAlignment="1">
      <alignment vertical="center" shrinkToFit="1"/>
    </xf>
    <xf numFmtId="176" fontId="4" fillId="0" borderId="22" xfId="1" applyNumberFormat="1" applyFont="1" applyBorder="1" applyAlignment="1">
      <alignment vertical="center" shrinkToFit="1"/>
    </xf>
    <xf numFmtId="38" fontId="4" fillId="0" borderId="16" xfId="1" applyFont="1" applyBorder="1" applyAlignment="1">
      <alignment horizontal="center" vertical="center" shrinkToFit="1"/>
    </xf>
    <xf numFmtId="38" fontId="4" fillId="0" borderId="4" xfId="1" applyFont="1" applyBorder="1" applyAlignment="1">
      <alignment horizontal="center" vertical="center" shrinkToFit="1"/>
    </xf>
    <xf numFmtId="38" fontId="4" fillId="0" borderId="5" xfId="1" applyFont="1" applyBorder="1" applyAlignment="1">
      <alignment horizontal="center" vertical="center" shrinkToFit="1"/>
    </xf>
    <xf numFmtId="38" fontId="4" fillId="0" borderId="78" xfId="1" applyFont="1" applyBorder="1" applyAlignment="1">
      <alignment vertical="center" shrinkToFit="1"/>
    </xf>
    <xf numFmtId="38" fontId="4" fillId="0" borderId="79" xfId="1" applyFont="1" applyBorder="1" applyAlignment="1">
      <alignment vertical="center" shrinkToFit="1"/>
    </xf>
    <xf numFmtId="38" fontId="4" fillId="0" borderId="75" xfId="1" applyFont="1" applyBorder="1" applyAlignment="1">
      <alignment vertical="center" shrinkToFit="1"/>
    </xf>
    <xf numFmtId="38" fontId="4" fillId="0" borderId="77" xfId="1" applyFont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48" xfId="0" applyFont="1" applyFill="1" applyBorder="1" applyAlignment="1">
      <alignment vertical="center" shrinkToFit="1"/>
    </xf>
    <xf numFmtId="0" fontId="4" fillId="0" borderId="38" xfId="0" applyFont="1" applyFill="1" applyBorder="1" applyAlignment="1">
      <alignment horizontal="right" vertical="center" shrinkToFit="1"/>
    </xf>
    <xf numFmtId="0" fontId="4" fillId="0" borderId="69" xfId="0" applyFont="1" applyFill="1" applyBorder="1" applyAlignment="1">
      <alignment vertical="center" shrinkToFit="1"/>
    </xf>
    <xf numFmtId="38" fontId="4" fillId="0" borderId="28" xfId="1" applyFont="1" applyBorder="1" applyAlignment="1">
      <alignment shrinkToFit="1"/>
    </xf>
    <xf numFmtId="38" fontId="4" fillId="0" borderId="19" xfId="1" applyFont="1" applyBorder="1" applyAlignment="1">
      <alignment shrinkToFit="1"/>
    </xf>
    <xf numFmtId="0" fontId="4" fillId="0" borderId="13" xfId="0" applyFont="1" applyFill="1" applyBorder="1" applyAlignment="1">
      <alignment vertical="center" shrinkToFit="1"/>
    </xf>
    <xf numFmtId="38" fontId="4" fillId="0" borderId="56" xfId="1" applyFont="1" applyBorder="1" applyAlignment="1">
      <alignment shrinkToFit="1"/>
    </xf>
    <xf numFmtId="38" fontId="4" fillId="0" borderId="76" xfId="1" applyFont="1" applyBorder="1" applyAlignment="1">
      <alignment shrinkToFit="1"/>
    </xf>
    <xf numFmtId="38" fontId="4" fillId="0" borderId="27" xfId="1" applyFont="1" applyBorder="1" applyAlignment="1">
      <alignment shrinkToFit="1"/>
    </xf>
    <xf numFmtId="38" fontId="4" fillId="0" borderId="18" xfId="1" applyFont="1" applyBorder="1" applyAlignment="1">
      <alignment shrinkToFit="1"/>
    </xf>
    <xf numFmtId="0" fontId="4" fillId="0" borderId="29" xfId="0" applyFont="1" applyBorder="1" applyAlignment="1">
      <alignment vertical="center" shrinkToFit="1"/>
    </xf>
    <xf numFmtId="0" fontId="4" fillId="0" borderId="30" xfId="0" applyFont="1" applyFill="1" applyBorder="1" applyAlignment="1">
      <alignment vertical="center" shrinkToFit="1"/>
    </xf>
    <xf numFmtId="38" fontId="4" fillId="0" borderId="60" xfId="1" applyFont="1" applyBorder="1" applyAlignment="1">
      <alignment shrinkToFit="1"/>
    </xf>
    <xf numFmtId="38" fontId="4" fillId="0" borderId="75" xfId="1" applyFont="1" applyBorder="1" applyAlignment="1">
      <alignment shrinkToFit="1"/>
    </xf>
    <xf numFmtId="38" fontId="4" fillId="0" borderId="76" xfId="1" applyFont="1" applyFill="1" applyBorder="1" applyAlignment="1">
      <alignment shrinkToFit="1"/>
    </xf>
    <xf numFmtId="38" fontId="4" fillId="0" borderId="56" xfId="1" applyFont="1" applyFill="1" applyBorder="1" applyAlignment="1">
      <alignment shrinkToFit="1"/>
    </xf>
    <xf numFmtId="38" fontId="4" fillId="0" borderId="60" xfId="1" applyFont="1" applyFill="1" applyBorder="1" applyAlignment="1">
      <alignment shrinkToFit="1"/>
    </xf>
    <xf numFmtId="38" fontId="4" fillId="0" borderId="75" xfId="1" applyFont="1" applyFill="1" applyBorder="1" applyAlignment="1">
      <alignment shrinkToFit="1"/>
    </xf>
    <xf numFmtId="38" fontId="4" fillId="0" borderId="27" xfId="1" applyFont="1" applyFill="1" applyBorder="1" applyAlignment="1">
      <alignment shrinkToFit="1"/>
    </xf>
    <xf numFmtId="38" fontId="4" fillId="0" borderId="18" xfId="1" applyFont="1" applyFill="1" applyBorder="1" applyAlignment="1">
      <alignment shrinkToFit="1"/>
    </xf>
    <xf numFmtId="38" fontId="4" fillId="0" borderId="28" xfId="1" applyFont="1" applyFill="1" applyBorder="1" applyAlignment="1">
      <alignment shrinkToFit="1"/>
    </xf>
    <xf numFmtId="38" fontId="4" fillId="0" borderId="19" xfId="1" applyFont="1" applyFill="1" applyBorder="1" applyAlignment="1">
      <alignment shrinkToFit="1"/>
    </xf>
    <xf numFmtId="38" fontId="4" fillId="0" borderId="8" xfId="1" applyFont="1" applyBorder="1" applyAlignment="1">
      <alignment shrinkToFit="1"/>
    </xf>
    <xf numFmtId="38" fontId="4" fillId="0" borderId="9" xfId="1" applyFont="1" applyBorder="1" applyAlignment="1">
      <alignment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80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2" xfId="0" applyFont="1" applyBorder="1" applyAlignment="1">
      <alignment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74" xfId="0" applyFont="1" applyBorder="1" applyAlignment="1">
      <alignment vertical="center" shrinkToFit="1"/>
    </xf>
    <xf numFmtId="0" fontId="4" fillId="0" borderId="73" xfId="0" applyFont="1" applyBorder="1" applyAlignment="1">
      <alignment vertical="center" shrinkToFit="1"/>
    </xf>
    <xf numFmtId="0" fontId="4" fillId="0" borderId="57" xfId="0" applyFont="1" applyBorder="1" applyAlignment="1">
      <alignment vertical="center" shrinkToFit="1"/>
    </xf>
    <xf numFmtId="0" fontId="9" fillId="0" borderId="0" xfId="0" applyFont="1" applyFill="1" applyAlignment="1">
      <alignment vertical="center"/>
    </xf>
    <xf numFmtId="38" fontId="4" fillId="0" borderId="58" xfId="1" applyFont="1" applyBorder="1" applyAlignment="1">
      <alignment shrinkToFit="1"/>
    </xf>
    <xf numFmtId="0" fontId="4" fillId="0" borderId="65" xfId="0" applyFont="1" applyBorder="1" applyAlignment="1">
      <alignment vertical="center" shrinkToFit="1"/>
    </xf>
    <xf numFmtId="0" fontId="4" fillId="0" borderId="71" xfId="0" applyFont="1" applyFill="1" applyBorder="1" applyAlignment="1">
      <alignment vertical="center" shrinkToFit="1"/>
    </xf>
    <xf numFmtId="38" fontId="4" fillId="0" borderId="70" xfId="1" applyFont="1" applyBorder="1" applyAlignment="1">
      <alignment shrinkToFit="1"/>
    </xf>
    <xf numFmtId="38" fontId="4" fillId="0" borderId="82" xfId="1" applyFont="1" applyBorder="1" applyAlignment="1">
      <alignment shrinkToFit="1"/>
    </xf>
    <xf numFmtId="38" fontId="4" fillId="0" borderId="83" xfId="1" applyFont="1" applyBorder="1" applyAlignment="1">
      <alignment shrinkToFit="1"/>
    </xf>
    <xf numFmtId="38" fontId="4" fillId="0" borderId="84" xfId="1" applyFont="1" applyBorder="1" applyAlignment="1">
      <alignment shrinkToFit="1"/>
    </xf>
    <xf numFmtId="38" fontId="4" fillId="0" borderId="85" xfId="1" applyFont="1" applyBorder="1" applyAlignment="1">
      <alignment shrinkToFit="1"/>
    </xf>
    <xf numFmtId="38" fontId="4" fillId="0" borderId="58" xfId="1" applyFont="1" applyFill="1" applyBorder="1" applyAlignment="1">
      <alignment shrinkToFit="1"/>
    </xf>
    <xf numFmtId="38" fontId="4" fillId="0" borderId="83" xfId="1" applyFont="1" applyFill="1" applyBorder="1" applyAlignment="1">
      <alignment shrinkToFit="1"/>
    </xf>
    <xf numFmtId="38" fontId="4" fillId="0" borderId="84" xfId="1" applyFont="1" applyFill="1" applyBorder="1" applyAlignment="1">
      <alignment shrinkToFit="1"/>
    </xf>
    <xf numFmtId="38" fontId="4" fillId="0" borderId="85" xfId="1" applyFont="1" applyFill="1" applyBorder="1" applyAlignment="1">
      <alignment shrinkToFit="1"/>
    </xf>
    <xf numFmtId="38" fontId="4" fillId="0" borderId="70" xfId="1" applyFont="1" applyFill="1" applyBorder="1" applyAlignment="1">
      <alignment shrinkToFit="1"/>
    </xf>
    <xf numFmtId="38" fontId="4" fillId="0" borderId="82" xfId="1" applyFont="1" applyFill="1" applyBorder="1" applyAlignment="1">
      <alignment shrinkToFit="1"/>
    </xf>
    <xf numFmtId="38" fontId="4" fillId="0" borderId="84" xfId="1" applyFont="1" applyFill="1" applyBorder="1" applyAlignment="1">
      <alignment horizontal="center" vertical="center" shrinkToFit="1"/>
    </xf>
    <xf numFmtId="38" fontId="4" fillId="0" borderId="85" xfId="1" applyFont="1" applyFill="1" applyBorder="1" applyAlignment="1">
      <alignment horizontal="center" vertical="center" shrinkToFit="1"/>
    </xf>
    <xf numFmtId="0" fontId="4" fillId="0" borderId="89" xfId="0" applyFont="1" applyBorder="1" applyAlignment="1">
      <alignment vertical="center" shrinkToFit="1"/>
    </xf>
    <xf numFmtId="0" fontId="4" fillId="0" borderId="72" xfId="0" applyFont="1" applyFill="1" applyBorder="1" applyAlignment="1">
      <alignment vertical="center" shrinkToFit="1"/>
    </xf>
    <xf numFmtId="0" fontId="4" fillId="0" borderId="57" xfId="0" applyFont="1" applyBorder="1" applyAlignment="1">
      <alignment vertical="center" shrinkToFit="1"/>
    </xf>
    <xf numFmtId="176" fontId="4" fillId="0" borderId="22" xfId="1" applyNumberFormat="1" applyFont="1" applyFill="1" applyBorder="1" applyAlignment="1">
      <alignment horizontal="center" vertical="center" shrinkToFit="1"/>
    </xf>
    <xf numFmtId="176" fontId="4" fillId="0" borderId="91" xfId="1" applyNumberFormat="1" applyFont="1" applyBorder="1" applyAlignment="1">
      <alignment vertical="center" shrinkToFit="1"/>
    </xf>
    <xf numFmtId="176" fontId="4" fillId="0" borderId="91" xfId="1" applyNumberFormat="1" applyFont="1" applyFill="1" applyBorder="1" applyAlignment="1">
      <alignment horizontal="center" vertical="center" shrinkToFit="1"/>
    </xf>
    <xf numFmtId="38" fontId="4" fillId="0" borderId="96" xfId="1" applyFont="1" applyBorder="1" applyAlignment="1">
      <alignment horizontal="center" vertical="center" shrinkToFit="1"/>
    </xf>
    <xf numFmtId="176" fontId="4" fillId="0" borderId="31" xfId="1" applyNumberFormat="1" applyFont="1" applyFill="1" applyBorder="1" applyAlignment="1">
      <alignment vertical="center" shrinkToFit="1"/>
    </xf>
    <xf numFmtId="176" fontId="4" fillId="0" borderId="31" xfId="1" applyNumberFormat="1" applyFont="1" applyFill="1" applyBorder="1" applyAlignment="1">
      <alignment horizontal="center" vertical="center" shrinkToFit="1"/>
    </xf>
    <xf numFmtId="176" fontId="4" fillId="0" borderId="31" xfId="1" applyNumberFormat="1" applyFont="1" applyBorder="1" applyAlignment="1">
      <alignment vertical="center" shrinkToFit="1"/>
    </xf>
    <xf numFmtId="176" fontId="4" fillId="0" borderId="83" xfId="1" applyNumberFormat="1" applyFont="1" applyFill="1" applyBorder="1" applyAlignment="1">
      <alignment vertical="center" shrinkToFit="1"/>
    </xf>
    <xf numFmtId="176" fontId="4" fillId="0" borderId="83" xfId="1" applyNumberFormat="1" applyFont="1" applyBorder="1" applyAlignment="1">
      <alignment vertical="center" shrinkToFit="1"/>
    </xf>
    <xf numFmtId="38" fontId="4" fillId="0" borderId="97" xfId="1" applyFont="1" applyBorder="1" applyAlignment="1">
      <alignment horizontal="center" vertical="center" shrinkToFit="1"/>
    </xf>
    <xf numFmtId="38" fontId="4" fillId="0" borderId="86" xfId="1" applyFont="1" applyBorder="1" applyAlignment="1">
      <alignment horizontal="center" vertical="center" shrinkToFit="1"/>
    </xf>
    <xf numFmtId="38" fontId="4" fillId="0" borderId="98" xfId="1" applyFont="1" applyBorder="1" applyAlignment="1">
      <alignment horizontal="center" vertical="center" shrinkToFit="1"/>
    </xf>
    <xf numFmtId="38" fontId="4" fillId="0" borderId="75" xfId="1" applyFont="1" applyBorder="1" applyAlignment="1">
      <alignment horizontal="center" vertical="center" shrinkToFit="1"/>
    </xf>
    <xf numFmtId="38" fontId="4" fillId="0" borderId="19" xfId="1" applyFont="1" applyBorder="1" applyAlignment="1">
      <alignment horizontal="center" vertical="center" shrinkToFit="1"/>
    </xf>
    <xf numFmtId="176" fontId="4" fillId="0" borderId="26" xfId="1" applyNumberFormat="1" applyFont="1" applyBorder="1" applyAlignment="1">
      <alignment horizontal="right" vertical="center" shrinkToFit="1"/>
    </xf>
    <xf numFmtId="176" fontId="4" fillId="0" borderId="52" xfId="1" applyNumberFormat="1" applyFont="1" applyBorder="1" applyAlignment="1">
      <alignment horizontal="right" vertical="center" shrinkToFit="1"/>
    </xf>
    <xf numFmtId="38" fontId="4" fillId="0" borderId="35" xfId="1" applyFont="1" applyBorder="1" applyAlignment="1">
      <alignment horizontal="center" vertical="center" shrinkToFit="1"/>
    </xf>
    <xf numFmtId="38" fontId="4" fillId="0" borderId="23" xfId="1" applyFont="1" applyBorder="1" applyAlignment="1">
      <alignment horizontal="center" vertical="center" shrinkToFit="1"/>
    </xf>
    <xf numFmtId="38" fontId="4" fillId="0" borderId="46" xfId="1" applyFont="1" applyBorder="1" applyAlignment="1">
      <alignment horizontal="center" vertical="center" shrinkToFit="1"/>
    </xf>
    <xf numFmtId="38" fontId="4" fillId="0" borderId="32" xfId="1" applyFont="1" applyBorder="1" applyAlignment="1">
      <alignment horizontal="center" vertical="center" shrinkToFit="1"/>
    </xf>
    <xf numFmtId="38" fontId="6" fillId="0" borderId="39" xfId="1" applyFont="1" applyBorder="1" applyAlignment="1">
      <alignment horizontal="center" vertical="center" wrapText="1" shrinkToFit="1"/>
    </xf>
    <xf numFmtId="38" fontId="6" fillId="0" borderId="56" xfId="1" applyFont="1" applyBorder="1" applyAlignment="1">
      <alignment horizontal="center" vertical="center" wrapText="1" shrinkToFit="1"/>
    </xf>
    <xf numFmtId="38" fontId="6" fillId="0" borderId="31" xfId="1" applyFont="1" applyBorder="1" applyAlignment="1">
      <alignment horizontal="center" vertical="center" shrinkToFit="1"/>
    </xf>
    <xf numFmtId="38" fontId="4" fillId="0" borderId="7" xfId="1" applyFont="1" applyBorder="1" applyAlignment="1">
      <alignment horizontal="center" vertical="center" shrinkToFit="1"/>
    </xf>
    <xf numFmtId="38" fontId="4" fillId="0" borderId="49" xfId="1" applyFont="1" applyBorder="1" applyAlignment="1">
      <alignment horizontal="center" vertical="center" shrinkToFit="1"/>
    </xf>
    <xf numFmtId="176" fontId="4" fillId="0" borderId="37" xfId="1" applyNumberFormat="1" applyFont="1" applyBorder="1" applyAlignment="1">
      <alignment horizontal="right" vertical="center" shrinkToFit="1"/>
    </xf>
    <xf numFmtId="176" fontId="4" fillId="0" borderId="92" xfId="1" applyNumberFormat="1" applyFont="1" applyBorder="1" applyAlignment="1">
      <alignment horizontal="right" vertical="center" shrinkToFit="1"/>
    </xf>
    <xf numFmtId="38" fontId="11" fillId="0" borderId="0" xfId="1" applyFont="1" applyBorder="1" applyAlignment="1">
      <alignment vertical="center" shrinkToFit="1"/>
    </xf>
    <xf numFmtId="38" fontId="4" fillId="0" borderId="4" xfId="1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right" vertical="center" shrinkToFit="1"/>
    </xf>
    <xf numFmtId="38" fontId="4" fillId="0" borderId="90" xfId="1" applyFont="1" applyBorder="1" applyAlignment="1">
      <alignment horizontal="center" vertical="center" shrinkToFit="1"/>
    </xf>
    <xf numFmtId="38" fontId="4" fillId="0" borderId="93" xfId="1" applyFont="1" applyBorder="1" applyAlignment="1">
      <alignment horizontal="center" vertical="center" shrinkToFit="1"/>
    </xf>
    <xf numFmtId="176" fontId="4" fillId="0" borderId="94" xfId="1" applyNumberFormat="1" applyFont="1" applyBorder="1" applyAlignment="1">
      <alignment horizontal="right" vertical="center" shrinkToFit="1"/>
    </xf>
    <xf numFmtId="176" fontId="4" fillId="0" borderId="95" xfId="1" applyNumberFormat="1" applyFont="1" applyBorder="1" applyAlignment="1">
      <alignment horizontal="right" vertical="center" shrinkToFit="1"/>
    </xf>
    <xf numFmtId="38" fontId="4" fillId="0" borderId="28" xfId="1" applyFont="1" applyBorder="1" applyAlignment="1">
      <alignment horizontal="center" vertical="center" shrinkToFit="1"/>
    </xf>
    <xf numFmtId="38" fontId="4" fillId="0" borderId="60" xfId="1" applyFont="1" applyBorder="1" applyAlignment="1">
      <alignment horizontal="center" vertical="center" shrinkToFit="1"/>
    </xf>
    <xf numFmtId="38" fontId="4" fillId="0" borderId="40" xfId="1" applyFont="1" applyBorder="1" applyAlignment="1">
      <alignment horizontal="center" vertical="center" shrinkToFit="1"/>
    </xf>
    <xf numFmtId="38" fontId="4" fillId="0" borderId="43" xfId="1" applyFont="1" applyBorder="1" applyAlignment="1">
      <alignment horizontal="center" vertical="center" shrinkToFit="1"/>
    </xf>
    <xf numFmtId="38" fontId="4" fillId="0" borderId="59" xfId="1" applyFont="1" applyBorder="1" applyAlignment="1">
      <alignment horizontal="center" vertical="center" shrinkToFit="1"/>
    </xf>
    <xf numFmtId="38" fontId="4" fillId="0" borderId="51" xfId="1" applyFont="1" applyBorder="1" applyAlignment="1">
      <alignment horizontal="center" vertical="center" shrinkToFit="1"/>
    </xf>
    <xf numFmtId="38" fontId="4" fillId="0" borderId="67" xfId="1" applyFont="1" applyBorder="1" applyAlignment="1">
      <alignment horizontal="center" vertical="center" shrinkToFit="1"/>
    </xf>
    <xf numFmtId="38" fontId="4" fillId="0" borderId="61" xfId="1" applyFont="1" applyBorder="1" applyAlignment="1">
      <alignment horizontal="center" vertical="center" shrinkToFit="1"/>
    </xf>
    <xf numFmtId="38" fontId="4" fillId="0" borderId="3" xfId="1" applyFont="1" applyBorder="1" applyAlignment="1">
      <alignment horizontal="center" vertical="center" shrinkToFit="1"/>
    </xf>
    <xf numFmtId="38" fontId="4" fillId="0" borderId="38" xfId="1" applyFont="1" applyBorder="1" applyAlignment="1">
      <alignment horizontal="center" vertical="center" shrinkToFit="1"/>
    </xf>
    <xf numFmtId="38" fontId="4" fillId="0" borderId="62" xfId="1" applyFont="1" applyBorder="1" applyAlignment="1">
      <alignment horizontal="center" vertical="center" shrinkToFit="1"/>
    </xf>
    <xf numFmtId="38" fontId="4" fillId="0" borderId="69" xfId="1" applyFont="1" applyBorder="1" applyAlignment="1">
      <alignment horizontal="center" vertical="center" shrinkToFit="1"/>
    </xf>
    <xf numFmtId="38" fontId="9" fillId="0" borderId="0" xfId="1" applyFont="1" applyBorder="1" applyAlignment="1">
      <alignment vertical="center" shrinkToFit="1"/>
    </xf>
    <xf numFmtId="38" fontId="4" fillId="0" borderId="36" xfId="1" applyFont="1" applyBorder="1" applyAlignment="1">
      <alignment horizontal="center" vertical="center" shrinkToFit="1"/>
    </xf>
    <xf numFmtId="38" fontId="4" fillId="0" borderId="42" xfId="1" applyFont="1" applyBorder="1" applyAlignment="1">
      <alignment horizontal="center" vertical="center" shrinkToFit="1"/>
    </xf>
    <xf numFmtId="38" fontId="4" fillId="0" borderId="76" xfId="1" applyFont="1" applyBorder="1" applyAlignment="1">
      <alignment horizontal="center" vertical="center" shrinkToFit="1"/>
    </xf>
    <xf numFmtId="38" fontId="4" fillId="0" borderId="24" xfId="1" applyFont="1" applyBorder="1" applyAlignment="1">
      <alignment horizontal="center" vertical="center" shrinkToFit="1"/>
    </xf>
    <xf numFmtId="38" fontId="4" fillId="0" borderId="6" xfId="1" applyFont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 shrinkToFit="1"/>
    </xf>
    <xf numFmtId="38" fontId="6" fillId="0" borderId="41" xfId="1" applyFont="1" applyBorder="1" applyAlignment="1">
      <alignment horizontal="center" vertical="center" wrapText="1" shrinkToFit="1"/>
    </xf>
    <xf numFmtId="38" fontId="6" fillId="0" borderId="76" xfId="1" applyFont="1" applyBorder="1" applyAlignment="1">
      <alignment horizontal="center" vertical="center" wrapText="1" shrinkToFit="1"/>
    </xf>
    <xf numFmtId="38" fontId="6" fillId="0" borderId="20" xfId="1" applyFont="1" applyBorder="1" applyAlignment="1">
      <alignment horizontal="center" vertical="center" shrinkToFit="1"/>
    </xf>
    <xf numFmtId="38" fontId="4" fillId="0" borderId="28" xfId="1" applyFont="1" applyBorder="1" applyAlignment="1">
      <alignment horizontal="right" vertical="center" shrinkToFit="1"/>
    </xf>
    <xf numFmtId="38" fontId="4" fillId="0" borderId="56" xfId="1" applyFont="1" applyBorder="1" applyAlignment="1">
      <alignment horizontal="right" vertical="center" shrinkToFit="1"/>
    </xf>
    <xf numFmtId="38" fontId="4" fillId="0" borderId="60" xfId="1" applyFont="1" applyBorder="1" applyAlignment="1">
      <alignment horizontal="right" vertical="center" shrinkToFit="1"/>
    </xf>
    <xf numFmtId="38" fontId="4" fillId="0" borderId="22" xfId="1" applyFont="1" applyBorder="1" applyAlignment="1">
      <alignment horizontal="right" vertical="center" shrinkToFit="1"/>
    </xf>
    <xf numFmtId="38" fontId="4" fillId="0" borderId="19" xfId="1" applyFont="1" applyBorder="1" applyAlignment="1">
      <alignment horizontal="right" vertical="center" shrinkToFit="1"/>
    </xf>
    <xf numFmtId="38" fontId="4" fillId="0" borderId="76" xfId="1" applyFont="1" applyBorder="1" applyAlignment="1">
      <alignment horizontal="right" vertical="center" shrinkToFit="1"/>
    </xf>
    <xf numFmtId="38" fontId="4" fillId="0" borderId="75" xfId="1" applyFont="1" applyBorder="1" applyAlignment="1">
      <alignment horizontal="right" vertical="center" shrinkToFit="1"/>
    </xf>
    <xf numFmtId="38" fontId="4" fillId="0" borderId="24" xfId="1" applyFont="1" applyBorder="1" applyAlignment="1">
      <alignment horizontal="right" vertical="center" shrinkToFit="1"/>
    </xf>
    <xf numFmtId="0" fontId="9" fillId="0" borderId="0" xfId="0" applyFont="1" applyFill="1" applyBorder="1" applyAlignment="1">
      <alignment vertical="center" shrinkToFit="1"/>
    </xf>
    <xf numFmtId="0" fontId="4" fillId="0" borderId="62" xfId="0" applyFont="1" applyFill="1" applyBorder="1" applyAlignment="1">
      <alignment vertical="center" shrinkToFit="1"/>
    </xf>
    <xf numFmtId="0" fontId="4" fillId="0" borderId="68" xfId="0" applyFont="1" applyFill="1" applyBorder="1" applyAlignment="1">
      <alignment vertical="center" shrinkToFit="1"/>
    </xf>
    <xf numFmtId="0" fontId="4" fillId="0" borderId="26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38" fontId="4" fillId="0" borderId="4" xfId="1" applyFont="1" applyFill="1" applyBorder="1" applyAlignment="1">
      <alignment horizontal="center" vertical="center" shrinkToFit="1"/>
    </xf>
    <xf numFmtId="38" fontId="4" fillId="0" borderId="5" xfId="1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38" fontId="4" fillId="0" borderId="0" xfId="1" applyFont="1" applyFill="1" applyBorder="1" applyAlignment="1">
      <alignment horizontal="right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0" fontId="4" fillId="0" borderId="86" xfId="0" applyFont="1" applyBorder="1" applyAlignment="1">
      <alignment horizontal="center" vertical="center" shrinkToFit="1"/>
    </xf>
    <xf numFmtId="0" fontId="4" fillId="0" borderId="47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0" fontId="4" fillId="0" borderId="84" xfId="0" applyFont="1" applyFill="1" applyBorder="1" applyAlignment="1">
      <alignment horizontal="center" vertical="center" shrinkToFit="1"/>
    </xf>
    <xf numFmtId="0" fontId="4" fillId="0" borderId="88" xfId="0" applyFont="1" applyBorder="1" applyAlignment="1">
      <alignment horizontal="center" vertical="center" shrinkToFit="1"/>
    </xf>
    <xf numFmtId="0" fontId="4" fillId="0" borderId="81" xfId="0" applyFont="1" applyBorder="1" applyAlignment="1">
      <alignment horizontal="center" vertical="center" shrinkToFit="1"/>
    </xf>
    <xf numFmtId="0" fontId="4" fillId="0" borderId="97" xfId="0" applyFont="1" applyBorder="1" applyAlignment="1">
      <alignment horizontal="center" vertical="center" shrinkToFit="1"/>
    </xf>
    <xf numFmtId="0" fontId="4" fillId="0" borderId="87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4" fillId="0" borderId="29" xfId="0" applyFont="1" applyBorder="1" applyAlignment="1">
      <alignment vertical="center" shrinkToFit="1"/>
    </xf>
    <xf numFmtId="0" fontId="4" fillId="0" borderId="57" xfId="0" applyFont="1" applyBorder="1" applyAlignment="1">
      <alignment vertical="center" shrinkToFit="1"/>
    </xf>
    <xf numFmtId="0" fontId="4" fillId="0" borderId="53" xfId="0" applyFont="1" applyBorder="1" applyAlignment="1">
      <alignment vertical="center" wrapText="1" shrinkToFit="1"/>
    </xf>
    <xf numFmtId="0" fontId="4" fillId="0" borderId="61" xfId="0" applyFont="1" applyBorder="1" applyAlignment="1">
      <alignment vertical="center" wrapText="1" shrinkToFit="1"/>
    </xf>
    <xf numFmtId="0" fontId="4" fillId="0" borderId="23" xfId="0" applyFont="1" applyBorder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0" fontId="4" fillId="0" borderId="21" xfId="0" applyFont="1" applyBorder="1" applyAlignment="1">
      <alignment horizontal="center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</xdr:colOff>
      <xdr:row>3</xdr:row>
      <xdr:rowOff>2753</xdr:rowOff>
    </xdr:from>
    <xdr:to>
      <xdr:col>3</xdr:col>
      <xdr:colOff>0</xdr:colOff>
      <xdr:row>4</xdr:row>
      <xdr:rowOff>189949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CxnSpPr/>
      </xdr:nvCxnSpPr>
      <xdr:spPr>
        <a:xfrm>
          <a:off x="2753" y="363382"/>
          <a:ext cx="4520246" cy="3771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</xdr:colOff>
      <xdr:row>3</xdr:row>
      <xdr:rowOff>2753</xdr:rowOff>
    </xdr:from>
    <xdr:to>
      <xdr:col>3</xdr:col>
      <xdr:colOff>0</xdr:colOff>
      <xdr:row>4</xdr:row>
      <xdr:rowOff>189949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CxnSpPr/>
      </xdr:nvCxnSpPr>
      <xdr:spPr>
        <a:xfrm>
          <a:off x="2753" y="498053"/>
          <a:ext cx="4521622" cy="37769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80"/>
  <sheetViews>
    <sheetView view="pageBreakPreview" topLeftCell="A37" zoomScaleNormal="100" zoomScaleSheetLayoutView="100" workbookViewId="0">
      <selection activeCell="E99" sqref="E99"/>
    </sheetView>
  </sheetViews>
  <sheetFormatPr defaultRowHeight="13.5" x14ac:dyDescent="0.15"/>
  <cols>
    <col min="1" max="1" width="9.5" style="14" bestFit="1" customWidth="1"/>
    <col min="2" max="2" width="7.5" style="14" bestFit="1" customWidth="1"/>
    <col min="3" max="5" width="9.5" style="3" bestFit="1" customWidth="1"/>
    <col min="6" max="6" width="8.5" style="3" bestFit="1" customWidth="1"/>
    <col min="7" max="7" width="7.5" style="3" bestFit="1" customWidth="1"/>
    <col min="8" max="8" width="8.5" style="3" bestFit="1" customWidth="1"/>
    <col min="9" max="9" width="9.5" style="3" bestFit="1" customWidth="1"/>
    <col min="10" max="10" width="9" style="3" bestFit="1" customWidth="1"/>
    <col min="11" max="16384" width="9" style="3"/>
  </cols>
  <sheetData>
    <row r="1" spans="1:10" ht="12.75" customHeight="1" x14ac:dyDescent="0.15">
      <c r="I1" s="4"/>
      <c r="J1" s="4"/>
    </row>
    <row r="2" spans="1:10" ht="12.75" customHeight="1" thickBot="1" x14ac:dyDescent="0.2">
      <c r="A2" s="175" t="s">
        <v>160</v>
      </c>
      <c r="B2" s="175"/>
      <c r="C2" s="175"/>
      <c r="D2" s="175"/>
      <c r="H2" s="9"/>
      <c r="I2" s="158" t="s">
        <v>108</v>
      </c>
      <c r="J2" s="158"/>
    </row>
    <row r="3" spans="1:10" s="10" customFormat="1" ht="13.5" customHeight="1" x14ac:dyDescent="0.15">
      <c r="A3" s="171" t="s">
        <v>94</v>
      </c>
      <c r="B3" s="172"/>
      <c r="C3" s="157" t="s">
        <v>97</v>
      </c>
      <c r="D3" s="157"/>
      <c r="E3" s="157"/>
      <c r="F3" s="157" t="s">
        <v>98</v>
      </c>
      <c r="G3" s="157"/>
      <c r="H3" s="157"/>
      <c r="I3" s="165" t="s">
        <v>110</v>
      </c>
      <c r="J3" s="166"/>
    </row>
    <row r="4" spans="1:10" s="10" customFormat="1" ht="13.5" customHeight="1" x14ac:dyDescent="0.15">
      <c r="A4" s="173"/>
      <c r="B4" s="174"/>
      <c r="C4" s="163" t="s">
        <v>99</v>
      </c>
      <c r="D4" s="163" t="s">
        <v>147</v>
      </c>
      <c r="E4" s="163" t="s">
        <v>0</v>
      </c>
      <c r="F4" s="163" t="s">
        <v>148</v>
      </c>
      <c r="G4" s="163" t="s">
        <v>149</v>
      </c>
      <c r="H4" s="163" t="s">
        <v>0</v>
      </c>
      <c r="I4" s="167"/>
      <c r="J4" s="168"/>
    </row>
    <row r="5" spans="1:10" s="10" customFormat="1" ht="12.95" customHeight="1" x14ac:dyDescent="0.15">
      <c r="A5" s="147" t="s">
        <v>103</v>
      </c>
      <c r="B5" s="148"/>
      <c r="C5" s="164"/>
      <c r="D5" s="164"/>
      <c r="E5" s="164"/>
      <c r="F5" s="164"/>
      <c r="G5" s="164"/>
      <c r="H5" s="164"/>
      <c r="I5" s="169"/>
      <c r="J5" s="170"/>
    </row>
    <row r="6" spans="1:10" s="10" customFormat="1" ht="12.95" customHeight="1" x14ac:dyDescent="0.15">
      <c r="A6" s="147" t="s">
        <v>95</v>
      </c>
      <c r="B6" s="148"/>
      <c r="C6" s="44">
        <v>9216</v>
      </c>
      <c r="D6" s="44">
        <v>22470</v>
      </c>
      <c r="E6" s="44">
        <f t="shared" ref="E6:E15" si="0">C6+D6</f>
        <v>31686</v>
      </c>
      <c r="F6" s="44">
        <v>10630</v>
      </c>
      <c r="G6" s="44">
        <v>1505</v>
      </c>
      <c r="H6" s="44">
        <f>F6+G6</f>
        <v>12135</v>
      </c>
      <c r="I6" s="143">
        <f>SUM(E6,H6)</f>
        <v>43821</v>
      </c>
      <c r="J6" s="144"/>
    </row>
    <row r="7" spans="1:10" s="10" customFormat="1" ht="12.95" customHeight="1" x14ac:dyDescent="0.15">
      <c r="A7" s="147" t="s">
        <v>96</v>
      </c>
      <c r="B7" s="148"/>
      <c r="C7" s="44">
        <v>15476</v>
      </c>
      <c r="D7" s="44">
        <v>38586</v>
      </c>
      <c r="E7" s="44">
        <f t="shared" si="0"/>
        <v>54062</v>
      </c>
      <c r="F7" s="44">
        <v>5705</v>
      </c>
      <c r="G7" s="44">
        <v>630</v>
      </c>
      <c r="H7" s="44">
        <f>F7+G7</f>
        <v>6335</v>
      </c>
      <c r="I7" s="143">
        <f>SUM(E7,H7)</f>
        <v>60397</v>
      </c>
      <c r="J7" s="144"/>
    </row>
    <row r="8" spans="1:10" s="10" customFormat="1" ht="12.95" customHeight="1" x14ac:dyDescent="0.15">
      <c r="A8" s="147" t="s">
        <v>151</v>
      </c>
      <c r="B8" s="148"/>
      <c r="C8" s="44">
        <v>16986</v>
      </c>
      <c r="D8" s="44">
        <v>45196</v>
      </c>
      <c r="E8" s="44">
        <f t="shared" si="0"/>
        <v>62182</v>
      </c>
      <c r="F8" s="44">
        <v>825</v>
      </c>
      <c r="G8" s="44">
        <v>65</v>
      </c>
      <c r="H8" s="44">
        <f>F8+G8</f>
        <v>890</v>
      </c>
      <c r="I8" s="143">
        <f>SUM(E8,H8)</f>
        <v>63072</v>
      </c>
      <c r="J8" s="144"/>
    </row>
    <row r="9" spans="1:10" s="10" customFormat="1" ht="12.95" customHeight="1" x14ac:dyDescent="0.15">
      <c r="A9" s="147" t="s">
        <v>127</v>
      </c>
      <c r="B9" s="148"/>
      <c r="C9" s="44">
        <v>20308</v>
      </c>
      <c r="D9" s="44">
        <v>56024</v>
      </c>
      <c r="E9" s="44">
        <f t="shared" si="0"/>
        <v>76332</v>
      </c>
      <c r="F9" s="45"/>
      <c r="G9" s="45"/>
      <c r="H9" s="45"/>
      <c r="I9" s="143">
        <f t="shared" ref="I9:I15" si="1">SUM(E9)</f>
        <v>76332</v>
      </c>
      <c r="J9" s="144"/>
    </row>
    <row r="10" spans="1:10" s="10" customFormat="1" ht="12.95" customHeight="1" x14ac:dyDescent="0.15">
      <c r="A10" s="147" t="s">
        <v>128</v>
      </c>
      <c r="B10" s="148"/>
      <c r="C10" s="44">
        <v>17790</v>
      </c>
      <c r="D10" s="44">
        <v>66576</v>
      </c>
      <c r="E10" s="44">
        <f t="shared" si="0"/>
        <v>84366</v>
      </c>
      <c r="F10" s="45"/>
      <c r="G10" s="45"/>
      <c r="H10" s="45"/>
      <c r="I10" s="143">
        <f t="shared" si="1"/>
        <v>84366</v>
      </c>
      <c r="J10" s="144"/>
    </row>
    <row r="11" spans="1:10" s="10" customFormat="1" ht="12.95" customHeight="1" x14ac:dyDescent="0.15">
      <c r="A11" s="147" t="s">
        <v>129</v>
      </c>
      <c r="B11" s="148"/>
      <c r="C11" s="44">
        <v>19776</v>
      </c>
      <c r="D11" s="44">
        <v>63604</v>
      </c>
      <c r="E11" s="44">
        <f t="shared" si="0"/>
        <v>83380</v>
      </c>
      <c r="F11" s="45"/>
      <c r="G11" s="45"/>
      <c r="H11" s="45"/>
      <c r="I11" s="143">
        <f t="shared" si="1"/>
        <v>83380</v>
      </c>
      <c r="J11" s="144"/>
    </row>
    <row r="12" spans="1:10" s="10" customFormat="1" ht="12.95" customHeight="1" x14ac:dyDescent="0.15">
      <c r="A12" s="147" t="s">
        <v>130</v>
      </c>
      <c r="B12" s="148"/>
      <c r="C12" s="44">
        <v>16086</v>
      </c>
      <c r="D12" s="44">
        <v>54846</v>
      </c>
      <c r="E12" s="44">
        <f t="shared" si="0"/>
        <v>70932</v>
      </c>
      <c r="F12" s="45"/>
      <c r="G12" s="45"/>
      <c r="H12" s="45"/>
      <c r="I12" s="143">
        <f t="shared" si="1"/>
        <v>70932</v>
      </c>
      <c r="J12" s="144"/>
    </row>
    <row r="13" spans="1:10" s="10" customFormat="1" ht="12.95" customHeight="1" x14ac:dyDescent="0.15">
      <c r="A13" s="147" t="s">
        <v>131</v>
      </c>
      <c r="B13" s="148"/>
      <c r="C13" s="44">
        <v>19980</v>
      </c>
      <c r="D13" s="44">
        <v>57202</v>
      </c>
      <c r="E13" s="44">
        <f t="shared" si="0"/>
        <v>77182</v>
      </c>
      <c r="F13" s="45"/>
      <c r="G13" s="45"/>
      <c r="H13" s="45"/>
      <c r="I13" s="143">
        <f t="shared" si="1"/>
        <v>77182</v>
      </c>
      <c r="J13" s="144"/>
    </row>
    <row r="14" spans="1:10" s="10" customFormat="1" ht="12.95" customHeight="1" x14ac:dyDescent="0.15">
      <c r="A14" s="147" t="s">
        <v>132</v>
      </c>
      <c r="B14" s="148"/>
      <c r="C14" s="44">
        <v>28438</v>
      </c>
      <c r="D14" s="44">
        <v>67624</v>
      </c>
      <c r="E14" s="44">
        <f t="shared" si="0"/>
        <v>96062</v>
      </c>
      <c r="F14" s="45"/>
      <c r="G14" s="45"/>
      <c r="H14" s="45"/>
      <c r="I14" s="143">
        <f t="shared" si="1"/>
        <v>96062</v>
      </c>
      <c r="J14" s="144"/>
    </row>
    <row r="15" spans="1:10" s="10" customFormat="1" ht="12.95" customHeight="1" x14ac:dyDescent="0.15">
      <c r="A15" s="147" t="s">
        <v>133</v>
      </c>
      <c r="B15" s="148"/>
      <c r="C15" s="44">
        <v>29142</v>
      </c>
      <c r="D15" s="44">
        <v>61991</v>
      </c>
      <c r="E15" s="44">
        <f t="shared" si="0"/>
        <v>91133</v>
      </c>
      <c r="F15" s="45"/>
      <c r="G15" s="45"/>
      <c r="H15" s="45"/>
      <c r="I15" s="143">
        <f t="shared" si="1"/>
        <v>91133</v>
      </c>
      <c r="J15" s="144"/>
    </row>
    <row r="16" spans="1:10" s="10" customFormat="1" ht="12.95" customHeight="1" x14ac:dyDescent="0.15">
      <c r="A16" s="147" t="s">
        <v>134</v>
      </c>
      <c r="B16" s="148"/>
      <c r="C16" s="44">
        <v>34141</v>
      </c>
      <c r="D16" s="44">
        <v>68058</v>
      </c>
      <c r="E16" s="44">
        <v>102199</v>
      </c>
      <c r="F16" s="45"/>
      <c r="G16" s="45"/>
      <c r="H16" s="45"/>
      <c r="I16" s="143">
        <v>102199</v>
      </c>
      <c r="J16" s="144"/>
    </row>
    <row r="17" spans="1:10" s="10" customFormat="1" ht="12.95" customHeight="1" x14ac:dyDescent="0.15">
      <c r="A17" s="147" t="s">
        <v>135</v>
      </c>
      <c r="B17" s="148"/>
      <c r="C17" s="44">
        <v>30967</v>
      </c>
      <c r="D17" s="44">
        <v>63147</v>
      </c>
      <c r="E17" s="44">
        <v>94114</v>
      </c>
      <c r="F17" s="45"/>
      <c r="G17" s="45"/>
      <c r="H17" s="45"/>
      <c r="I17" s="143">
        <v>94114</v>
      </c>
      <c r="J17" s="144"/>
    </row>
    <row r="18" spans="1:10" s="10" customFormat="1" ht="12.95" customHeight="1" x14ac:dyDescent="0.15">
      <c r="A18" s="147" t="s">
        <v>136</v>
      </c>
      <c r="B18" s="148"/>
      <c r="C18" s="44">
        <v>27564</v>
      </c>
      <c r="D18" s="44">
        <v>51411</v>
      </c>
      <c r="E18" s="44">
        <v>78975</v>
      </c>
      <c r="F18" s="45"/>
      <c r="G18" s="45"/>
      <c r="H18" s="45"/>
      <c r="I18" s="143">
        <v>78975</v>
      </c>
      <c r="J18" s="144"/>
    </row>
    <row r="19" spans="1:10" s="10" customFormat="1" ht="12.95" customHeight="1" x14ac:dyDescent="0.15">
      <c r="A19" s="147" t="s">
        <v>137</v>
      </c>
      <c r="B19" s="148"/>
      <c r="C19" s="44">
        <v>19036</v>
      </c>
      <c r="D19" s="44">
        <v>41774</v>
      </c>
      <c r="E19" s="44">
        <v>60810</v>
      </c>
      <c r="F19" s="45"/>
      <c r="G19" s="45"/>
      <c r="H19" s="45"/>
      <c r="I19" s="143">
        <v>60810</v>
      </c>
      <c r="J19" s="144"/>
    </row>
    <row r="20" spans="1:10" s="10" customFormat="1" ht="12.95" customHeight="1" x14ac:dyDescent="0.15">
      <c r="A20" s="147" t="s">
        <v>138</v>
      </c>
      <c r="B20" s="148"/>
      <c r="C20" s="44">
        <v>19148</v>
      </c>
      <c r="D20" s="44">
        <v>56271</v>
      </c>
      <c r="E20" s="44">
        <f t="shared" ref="E20:E25" si="2">C20+D20</f>
        <v>75419</v>
      </c>
      <c r="F20" s="45"/>
      <c r="G20" s="45"/>
      <c r="H20" s="45"/>
      <c r="I20" s="143">
        <f t="shared" ref="I20:I25" si="3">SUM(E20)</f>
        <v>75419</v>
      </c>
      <c r="J20" s="144"/>
    </row>
    <row r="21" spans="1:10" s="10" customFormat="1" ht="12.95" customHeight="1" x14ac:dyDescent="0.15">
      <c r="A21" s="147" t="s">
        <v>139</v>
      </c>
      <c r="B21" s="148"/>
      <c r="C21" s="44">
        <v>38119</v>
      </c>
      <c r="D21" s="44">
        <v>96921</v>
      </c>
      <c r="E21" s="44">
        <f t="shared" si="2"/>
        <v>135040</v>
      </c>
      <c r="F21" s="45"/>
      <c r="G21" s="45"/>
      <c r="H21" s="45"/>
      <c r="I21" s="143">
        <f t="shared" si="3"/>
        <v>135040</v>
      </c>
      <c r="J21" s="144"/>
    </row>
    <row r="22" spans="1:10" s="10" customFormat="1" ht="12.95" customHeight="1" x14ac:dyDescent="0.15">
      <c r="A22" s="147" t="s">
        <v>140</v>
      </c>
      <c r="B22" s="148"/>
      <c r="C22" s="44">
        <v>31369</v>
      </c>
      <c r="D22" s="44">
        <v>82138</v>
      </c>
      <c r="E22" s="44">
        <f t="shared" si="2"/>
        <v>113507</v>
      </c>
      <c r="F22" s="45"/>
      <c r="G22" s="45"/>
      <c r="H22" s="45"/>
      <c r="I22" s="143">
        <f t="shared" si="3"/>
        <v>113507</v>
      </c>
      <c r="J22" s="144"/>
    </row>
    <row r="23" spans="1:10" s="10" customFormat="1" ht="12.95" customHeight="1" x14ac:dyDescent="0.15">
      <c r="A23" s="147" t="s">
        <v>141</v>
      </c>
      <c r="B23" s="148"/>
      <c r="C23" s="44">
        <v>26893</v>
      </c>
      <c r="D23" s="44">
        <v>72568</v>
      </c>
      <c r="E23" s="44">
        <f t="shared" si="2"/>
        <v>99461</v>
      </c>
      <c r="F23" s="45"/>
      <c r="G23" s="45"/>
      <c r="H23" s="45"/>
      <c r="I23" s="143">
        <f t="shared" si="3"/>
        <v>99461</v>
      </c>
      <c r="J23" s="144"/>
    </row>
    <row r="24" spans="1:10" s="10" customFormat="1" ht="12.95" customHeight="1" x14ac:dyDescent="0.15">
      <c r="A24" s="147" t="s">
        <v>142</v>
      </c>
      <c r="B24" s="148"/>
      <c r="C24" s="44">
        <v>71421</v>
      </c>
      <c r="D24" s="44">
        <v>90573</v>
      </c>
      <c r="E24" s="44">
        <f t="shared" si="2"/>
        <v>161994</v>
      </c>
      <c r="F24" s="45"/>
      <c r="G24" s="45"/>
      <c r="H24" s="45"/>
      <c r="I24" s="143">
        <f t="shared" si="3"/>
        <v>161994</v>
      </c>
      <c r="J24" s="144"/>
    </row>
    <row r="25" spans="1:10" s="10" customFormat="1" ht="12.95" customHeight="1" x14ac:dyDescent="0.15">
      <c r="A25" s="147" t="s">
        <v>143</v>
      </c>
      <c r="B25" s="148"/>
      <c r="C25" s="44">
        <v>126918</v>
      </c>
      <c r="D25" s="44">
        <v>119211</v>
      </c>
      <c r="E25" s="44">
        <f t="shared" si="2"/>
        <v>246129</v>
      </c>
      <c r="F25" s="45"/>
      <c r="G25" s="45"/>
      <c r="H25" s="45"/>
      <c r="I25" s="143">
        <f t="shared" si="3"/>
        <v>246129</v>
      </c>
      <c r="J25" s="144"/>
    </row>
    <row r="26" spans="1:10" s="10" customFormat="1" ht="12.95" customHeight="1" x14ac:dyDescent="0.15">
      <c r="A26" s="147" t="s">
        <v>144</v>
      </c>
      <c r="B26" s="148"/>
      <c r="C26" s="44">
        <v>146816</v>
      </c>
      <c r="D26" s="44">
        <v>115470</v>
      </c>
      <c r="E26" s="44">
        <f t="shared" ref="E26:E32" si="4">C26+D26</f>
        <v>262286</v>
      </c>
      <c r="F26" s="45"/>
      <c r="G26" s="45"/>
      <c r="H26" s="45"/>
      <c r="I26" s="143">
        <f t="shared" ref="I26:I32" si="5">SUM(E26)</f>
        <v>262286</v>
      </c>
      <c r="J26" s="144"/>
    </row>
    <row r="27" spans="1:10" s="10" customFormat="1" ht="12.95" customHeight="1" x14ac:dyDescent="0.15">
      <c r="A27" s="147" t="s">
        <v>150</v>
      </c>
      <c r="B27" s="148"/>
      <c r="C27" s="44">
        <v>182444</v>
      </c>
      <c r="D27" s="44">
        <v>129194</v>
      </c>
      <c r="E27" s="44">
        <f t="shared" si="4"/>
        <v>311638</v>
      </c>
      <c r="F27" s="45"/>
      <c r="G27" s="45"/>
      <c r="H27" s="45"/>
      <c r="I27" s="143">
        <f t="shared" si="5"/>
        <v>311638</v>
      </c>
      <c r="J27" s="144"/>
    </row>
    <row r="28" spans="1:10" s="10" customFormat="1" ht="12.95" customHeight="1" x14ac:dyDescent="0.15">
      <c r="A28" s="147" t="s">
        <v>155</v>
      </c>
      <c r="B28" s="148"/>
      <c r="C28" s="44">
        <v>162913</v>
      </c>
      <c r="D28" s="44">
        <v>118421</v>
      </c>
      <c r="E28" s="44">
        <f t="shared" si="4"/>
        <v>281334</v>
      </c>
      <c r="F28" s="46"/>
      <c r="G28" s="46"/>
      <c r="H28" s="46"/>
      <c r="I28" s="143">
        <f t="shared" si="5"/>
        <v>281334</v>
      </c>
      <c r="J28" s="144"/>
    </row>
    <row r="29" spans="1:10" s="10" customFormat="1" ht="12.95" customHeight="1" x14ac:dyDescent="0.15">
      <c r="A29" s="147" t="s">
        <v>192</v>
      </c>
      <c r="B29" s="148"/>
      <c r="C29" s="44">
        <v>172270</v>
      </c>
      <c r="D29" s="44">
        <v>106600</v>
      </c>
      <c r="E29" s="44">
        <f t="shared" si="4"/>
        <v>278870</v>
      </c>
      <c r="F29" s="46"/>
      <c r="G29" s="46"/>
      <c r="H29" s="46"/>
      <c r="I29" s="143">
        <f t="shared" si="5"/>
        <v>278870</v>
      </c>
      <c r="J29" s="144"/>
    </row>
    <row r="30" spans="1:10" s="10" customFormat="1" ht="12.95" customHeight="1" x14ac:dyDescent="0.15">
      <c r="A30" s="147" t="s">
        <v>195</v>
      </c>
      <c r="B30" s="148"/>
      <c r="C30" s="44">
        <v>139220</v>
      </c>
      <c r="D30" s="44">
        <v>105184</v>
      </c>
      <c r="E30" s="44">
        <f t="shared" si="4"/>
        <v>244404</v>
      </c>
      <c r="F30" s="46"/>
      <c r="G30" s="46"/>
      <c r="H30" s="46"/>
      <c r="I30" s="143">
        <f t="shared" si="5"/>
        <v>244404</v>
      </c>
      <c r="J30" s="144"/>
    </row>
    <row r="31" spans="1:10" s="10" customFormat="1" ht="12.95" customHeight="1" x14ac:dyDescent="0.15">
      <c r="A31" s="159" t="s">
        <v>198</v>
      </c>
      <c r="B31" s="160"/>
      <c r="C31" s="130">
        <v>111683</v>
      </c>
      <c r="D31" s="130">
        <v>96212</v>
      </c>
      <c r="E31" s="130">
        <f t="shared" ref="E31" si="6">C31+D31</f>
        <v>207895</v>
      </c>
      <c r="F31" s="131"/>
      <c r="G31" s="131"/>
      <c r="H31" s="131"/>
      <c r="I31" s="161">
        <f t="shared" ref="I31" si="7">SUM(E31)</f>
        <v>207895</v>
      </c>
      <c r="J31" s="162"/>
    </row>
    <row r="32" spans="1:10" s="10" customFormat="1" ht="12.95" customHeight="1" thickBot="1" x14ac:dyDescent="0.2">
      <c r="A32" s="152" t="s">
        <v>205</v>
      </c>
      <c r="B32" s="153"/>
      <c r="C32" s="68">
        <v>74928</v>
      </c>
      <c r="D32" s="68">
        <v>83521</v>
      </c>
      <c r="E32" s="68">
        <f t="shared" si="4"/>
        <v>158449</v>
      </c>
      <c r="F32" s="129"/>
      <c r="G32" s="129"/>
      <c r="H32" s="129"/>
      <c r="I32" s="154">
        <f t="shared" si="5"/>
        <v>158449</v>
      </c>
      <c r="J32" s="155"/>
    </row>
    <row r="33" spans="1:10" s="10" customFormat="1" ht="8.25" customHeight="1" x14ac:dyDescent="0.15">
      <c r="A33" s="13"/>
      <c r="B33" s="13"/>
    </row>
    <row r="34" spans="1:10" s="10" customFormat="1" ht="13.5" customHeight="1" thickBot="1" x14ac:dyDescent="0.2">
      <c r="A34" s="156" t="s">
        <v>191</v>
      </c>
      <c r="B34" s="156"/>
      <c r="C34" s="156"/>
      <c r="D34" s="156"/>
      <c r="I34" s="158" t="s">
        <v>145</v>
      </c>
      <c r="J34" s="158"/>
    </row>
    <row r="35" spans="1:10" s="10" customFormat="1" ht="12" customHeight="1" x14ac:dyDescent="0.15">
      <c r="A35" s="171" t="s">
        <v>94</v>
      </c>
      <c r="B35" s="172"/>
      <c r="C35" s="157" t="s">
        <v>97</v>
      </c>
      <c r="D35" s="157"/>
      <c r="E35" s="157"/>
      <c r="F35" s="157" t="s">
        <v>98</v>
      </c>
      <c r="G35" s="157"/>
      <c r="H35" s="157"/>
      <c r="I35" s="149" t="s">
        <v>163</v>
      </c>
      <c r="J35" s="182" t="s">
        <v>161</v>
      </c>
    </row>
    <row r="36" spans="1:10" s="10" customFormat="1" ht="12" customHeight="1" x14ac:dyDescent="0.15">
      <c r="A36" s="180"/>
      <c r="B36" s="181"/>
      <c r="C36" s="163" t="s">
        <v>99</v>
      </c>
      <c r="D36" s="163" t="s">
        <v>147</v>
      </c>
      <c r="E36" s="163" t="s">
        <v>0</v>
      </c>
      <c r="F36" s="163" t="s">
        <v>148</v>
      </c>
      <c r="G36" s="163" t="s">
        <v>149</v>
      </c>
      <c r="H36" s="163" t="s">
        <v>0</v>
      </c>
      <c r="I36" s="150"/>
      <c r="J36" s="183"/>
    </row>
    <row r="37" spans="1:10" s="10" customFormat="1" ht="12" customHeight="1" x14ac:dyDescent="0.15">
      <c r="A37" s="47" t="s">
        <v>103</v>
      </c>
      <c r="B37" s="48" t="s">
        <v>162</v>
      </c>
      <c r="C37" s="164"/>
      <c r="D37" s="164"/>
      <c r="E37" s="164"/>
      <c r="F37" s="164"/>
      <c r="G37" s="164"/>
      <c r="H37" s="164"/>
      <c r="I37" s="151"/>
      <c r="J37" s="184"/>
    </row>
    <row r="38" spans="1:10" s="10" customFormat="1" ht="12.95" customHeight="1" x14ac:dyDescent="0.15">
      <c r="A38" s="47" t="s">
        <v>95</v>
      </c>
      <c r="B38" s="49" t="s">
        <v>154</v>
      </c>
      <c r="C38" s="44">
        <v>616</v>
      </c>
      <c r="D38" s="44">
        <v>1587</v>
      </c>
      <c r="E38" s="44">
        <f t="shared" ref="E38:E51" si="8">C38+D38</f>
        <v>2203</v>
      </c>
      <c r="F38" s="44">
        <v>2126</v>
      </c>
      <c r="G38" s="44">
        <v>301</v>
      </c>
      <c r="H38" s="44">
        <f>F38+G38</f>
        <v>2427</v>
      </c>
      <c r="I38" s="44">
        <f>SUM(E38,H38)</f>
        <v>4630</v>
      </c>
      <c r="J38" s="50" t="s">
        <v>164</v>
      </c>
    </row>
    <row r="39" spans="1:10" s="10" customFormat="1" ht="12.95" customHeight="1" x14ac:dyDescent="0.15">
      <c r="A39" s="47" t="s">
        <v>96</v>
      </c>
      <c r="B39" s="49" t="s">
        <v>154</v>
      </c>
      <c r="C39" s="44">
        <v>1034</v>
      </c>
      <c r="D39" s="44">
        <v>2989</v>
      </c>
      <c r="E39" s="44">
        <f t="shared" si="8"/>
        <v>4023</v>
      </c>
      <c r="F39" s="44">
        <v>1141</v>
      </c>
      <c r="G39" s="44">
        <v>126</v>
      </c>
      <c r="H39" s="44">
        <f>F39+G39</f>
        <v>1267</v>
      </c>
      <c r="I39" s="44">
        <f>SUM(E39,H39)</f>
        <v>5290</v>
      </c>
      <c r="J39" s="50" t="s">
        <v>164</v>
      </c>
    </row>
    <row r="40" spans="1:10" s="10" customFormat="1" ht="12.95" customHeight="1" x14ac:dyDescent="0.15">
      <c r="A40" s="47" t="s">
        <v>151</v>
      </c>
      <c r="B40" s="49" t="s">
        <v>154</v>
      </c>
      <c r="C40" s="44">
        <v>1117</v>
      </c>
      <c r="D40" s="44">
        <v>3254</v>
      </c>
      <c r="E40" s="44">
        <f t="shared" si="8"/>
        <v>4371</v>
      </c>
      <c r="F40" s="44">
        <v>165</v>
      </c>
      <c r="G40" s="44">
        <v>13</v>
      </c>
      <c r="H40" s="44">
        <f>F40+G40</f>
        <v>178</v>
      </c>
      <c r="I40" s="44">
        <f>SUM(E40,H40)</f>
        <v>4549</v>
      </c>
      <c r="J40" s="50" t="s">
        <v>164</v>
      </c>
    </row>
    <row r="41" spans="1:10" s="10" customFormat="1" ht="12.95" customHeight="1" x14ac:dyDescent="0.15">
      <c r="A41" s="47" t="s">
        <v>127</v>
      </c>
      <c r="B41" s="49" t="s">
        <v>154</v>
      </c>
      <c r="C41" s="44">
        <v>1322</v>
      </c>
      <c r="D41" s="44">
        <v>4044</v>
      </c>
      <c r="E41" s="44">
        <f t="shared" si="8"/>
        <v>5366</v>
      </c>
      <c r="F41" s="45"/>
      <c r="G41" s="45"/>
      <c r="H41" s="45"/>
      <c r="I41" s="44">
        <f t="shared" ref="I41:I64" si="9">SUM(E41,H41)</f>
        <v>5366</v>
      </c>
      <c r="J41" s="50" t="s">
        <v>164</v>
      </c>
    </row>
    <row r="42" spans="1:10" s="10" customFormat="1" ht="12.95" customHeight="1" x14ac:dyDescent="0.15">
      <c r="A42" s="47" t="s">
        <v>128</v>
      </c>
      <c r="B42" s="49" t="s">
        <v>154</v>
      </c>
      <c r="C42" s="44">
        <v>1199</v>
      </c>
      <c r="D42" s="44">
        <v>4600</v>
      </c>
      <c r="E42" s="44">
        <f t="shared" si="8"/>
        <v>5799</v>
      </c>
      <c r="F42" s="45"/>
      <c r="G42" s="45"/>
      <c r="H42" s="45"/>
      <c r="I42" s="44">
        <f t="shared" si="9"/>
        <v>5799</v>
      </c>
      <c r="J42" s="50" t="s">
        <v>164</v>
      </c>
    </row>
    <row r="43" spans="1:10" s="10" customFormat="1" ht="12.95" customHeight="1" x14ac:dyDescent="0.15">
      <c r="A43" s="47" t="s">
        <v>129</v>
      </c>
      <c r="B43" s="49" t="s">
        <v>154</v>
      </c>
      <c r="C43" s="44">
        <v>1408</v>
      </c>
      <c r="D43" s="44">
        <v>4306</v>
      </c>
      <c r="E43" s="44">
        <f t="shared" si="8"/>
        <v>5714</v>
      </c>
      <c r="F43" s="45"/>
      <c r="G43" s="45"/>
      <c r="H43" s="45"/>
      <c r="I43" s="44">
        <f t="shared" si="9"/>
        <v>5714</v>
      </c>
      <c r="J43" s="50" t="s">
        <v>164</v>
      </c>
    </row>
    <row r="44" spans="1:10" s="10" customFormat="1" ht="12.95" customHeight="1" x14ac:dyDescent="0.15">
      <c r="A44" s="47" t="s">
        <v>130</v>
      </c>
      <c r="B44" s="49" t="s">
        <v>154</v>
      </c>
      <c r="C44" s="44">
        <v>1267</v>
      </c>
      <c r="D44" s="44">
        <v>3687</v>
      </c>
      <c r="E44" s="44">
        <f t="shared" si="8"/>
        <v>4954</v>
      </c>
      <c r="F44" s="45"/>
      <c r="G44" s="45"/>
      <c r="H44" s="45"/>
      <c r="I44" s="44">
        <f t="shared" si="9"/>
        <v>4954</v>
      </c>
      <c r="J44" s="50" t="s">
        <v>164</v>
      </c>
    </row>
    <row r="45" spans="1:10" s="10" customFormat="1" ht="12.95" customHeight="1" x14ac:dyDescent="0.15">
      <c r="A45" s="47" t="s">
        <v>131</v>
      </c>
      <c r="B45" s="49" t="s">
        <v>154</v>
      </c>
      <c r="C45" s="44">
        <v>1638</v>
      </c>
      <c r="D45" s="44">
        <v>3761</v>
      </c>
      <c r="E45" s="44">
        <f t="shared" si="8"/>
        <v>5399</v>
      </c>
      <c r="F45" s="45"/>
      <c r="G45" s="45"/>
      <c r="H45" s="45"/>
      <c r="I45" s="44">
        <f t="shared" si="9"/>
        <v>5399</v>
      </c>
      <c r="J45" s="50" t="s">
        <v>164</v>
      </c>
    </row>
    <row r="46" spans="1:10" s="10" customFormat="1" ht="12.95" customHeight="1" x14ac:dyDescent="0.15">
      <c r="A46" s="47" t="s">
        <v>132</v>
      </c>
      <c r="B46" s="49" t="s">
        <v>154</v>
      </c>
      <c r="C46" s="44">
        <v>2411</v>
      </c>
      <c r="D46" s="44">
        <v>4492</v>
      </c>
      <c r="E46" s="44">
        <f t="shared" si="8"/>
        <v>6903</v>
      </c>
      <c r="F46" s="45"/>
      <c r="G46" s="45"/>
      <c r="H46" s="45"/>
      <c r="I46" s="44">
        <f t="shared" si="9"/>
        <v>6903</v>
      </c>
      <c r="J46" s="50" t="s">
        <v>164</v>
      </c>
    </row>
    <row r="47" spans="1:10" s="10" customFormat="1" ht="12.95" customHeight="1" x14ac:dyDescent="0.15">
      <c r="A47" s="47" t="s">
        <v>133</v>
      </c>
      <c r="B47" s="49" t="s">
        <v>154</v>
      </c>
      <c r="C47" s="44">
        <v>2654</v>
      </c>
      <c r="D47" s="44">
        <v>4082</v>
      </c>
      <c r="E47" s="44">
        <f t="shared" si="8"/>
        <v>6736</v>
      </c>
      <c r="F47" s="45"/>
      <c r="G47" s="45"/>
      <c r="H47" s="45"/>
      <c r="I47" s="44">
        <f t="shared" si="9"/>
        <v>6736</v>
      </c>
      <c r="J47" s="50" t="s">
        <v>164</v>
      </c>
    </row>
    <row r="48" spans="1:10" s="10" customFormat="1" ht="12.95" customHeight="1" x14ac:dyDescent="0.15">
      <c r="A48" s="47" t="s">
        <v>134</v>
      </c>
      <c r="B48" s="49" t="s">
        <v>154</v>
      </c>
      <c r="C48" s="44">
        <v>3105</v>
      </c>
      <c r="D48" s="44">
        <v>4486</v>
      </c>
      <c r="E48" s="44">
        <f t="shared" si="8"/>
        <v>7591</v>
      </c>
      <c r="F48" s="45"/>
      <c r="G48" s="45"/>
      <c r="H48" s="45"/>
      <c r="I48" s="44">
        <f t="shared" si="9"/>
        <v>7591</v>
      </c>
      <c r="J48" s="50" t="s">
        <v>164</v>
      </c>
    </row>
    <row r="49" spans="1:10" s="10" customFormat="1" ht="12.95" customHeight="1" x14ac:dyDescent="0.15">
      <c r="A49" s="47" t="s">
        <v>135</v>
      </c>
      <c r="B49" s="49" t="s">
        <v>154</v>
      </c>
      <c r="C49" s="44">
        <v>2874</v>
      </c>
      <c r="D49" s="44">
        <v>4178</v>
      </c>
      <c r="E49" s="44">
        <f t="shared" si="8"/>
        <v>7052</v>
      </c>
      <c r="F49" s="45"/>
      <c r="G49" s="45"/>
      <c r="H49" s="45"/>
      <c r="I49" s="44">
        <f>SUM(E49,H49)</f>
        <v>7052</v>
      </c>
      <c r="J49" s="50" t="s">
        <v>164</v>
      </c>
    </row>
    <row r="50" spans="1:10" s="10" customFormat="1" ht="12.95" customHeight="1" x14ac:dyDescent="0.15">
      <c r="A50" s="47" t="s">
        <v>136</v>
      </c>
      <c r="B50" s="49" t="s">
        <v>154</v>
      </c>
      <c r="C50" s="44">
        <v>2581</v>
      </c>
      <c r="D50" s="44">
        <v>3471</v>
      </c>
      <c r="E50" s="44">
        <f t="shared" si="8"/>
        <v>6052</v>
      </c>
      <c r="F50" s="45"/>
      <c r="G50" s="45"/>
      <c r="H50" s="45"/>
      <c r="I50" s="44">
        <f t="shared" si="9"/>
        <v>6052</v>
      </c>
      <c r="J50" s="50" t="s">
        <v>164</v>
      </c>
    </row>
    <row r="51" spans="1:10" s="10" customFormat="1" ht="12.95" customHeight="1" x14ac:dyDescent="0.15">
      <c r="A51" s="47" t="s">
        <v>137</v>
      </c>
      <c r="B51" s="49" t="s">
        <v>154</v>
      </c>
      <c r="C51" s="44">
        <v>1822</v>
      </c>
      <c r="D51" s="44">
        <v>2783</v>
      </c>
      <c r="E51" s="44">
        <f t="shared" si="8"/>
        <v>4605</v>
      </c>
      <c r="F51" s="45"/>
      <c r="G51" s="45"/>
      <c r="H51" s="45"/>
      <c r="I51" s="44">
        <f t="shared" si="9"/>
        <v>4605</v>
      </c>
      <c r="J51" s="50" t="s">
        <v>164</v>
      </c>
    </row>
    <row r="52" spans="1:10" s="10" customFormat="1" ht="12.95" customHeight="1" x14ac:dyDescent="0.15">
      <c r="A52" s="47" t="s">
        <v>138</v>
      </c>
      <c r="B52" s="49" t="s">
        <v>154</v>
      </c>
      <c r="C52" s="44">
        <v>1812</v>
      </c>
      <c r="D52" s="44">
        <v>3674</v>
      </c>
      <c r="E52" s="44">
        <f t="shared" ref="E52:E61" si="10">C52+D52</f>
        <v>5486</v>
      </c>
      <c r="F52" s="45"/>
      <c r="G52" s="45"/>
      <c r="H52" s="45"/>
      <c r="I52" s="44">
        <f t="shared" si="9"/>
        <v>5486</v>
      </c>
      <c r="J52" s="50" t="s">
        <v>164</v>
      </c>
    </row>
    <row r="53" spans="1:10" s="10" customFormat="1" ht="12.95" customHeight="1" x14ac:dyDescent="0.15">
      <c r="A53" s="47" t="s">
        <v>139</v>
      </c>
      <c r="B53" s="49" t="s">
        <v>154</v>
      </c>
      <c r="C53" s="44">
        <v>3601</v>
      </c>
      <c r="D53" s="44">
        <v>6745</v>
      </c>
      <c r="E53" s="44">
        <f t="shared" si="10"/>
        <v>10346</v>
      </c>
      <c r="F53" s="45"/>
      <c r="G53" s="45"/>
      <c r="H53" s="45"/>
      <c r="I53" s="44">
        <f t="shared" si="9"/>
        <v>10346</v>
      </c>
      <c r="J53" s="50" t="s">
        <v>164</v>
      </c>
    </row>
    <row r="54" spans="1:10" s="10" customFormat="1" ht="12.95" customHeight="1" x14ac:dyDescent="0.15">
      <c r="A54" s="47" t="s">
        <v>140</v>
      </c>
      <c r="B54" s="49" t="s">
        <v>154</v>
      </c>
      <c r="C54" s="44">
        <v>2953</v>
      </c>
      <c r="D54" s="44">
        <v>5713</v>
      </c>
      <c r="E54" s="44">
        <f t="shared" si="10"/>
        <v>8666</v>
      </c>
      <c r="F54" s="45"/>
      <c r="G54" s="45"/>
      <c r="H54" s="45"/>
      <c r="I54" s="44">
        <f t="shared" si="9"/>
        <v>8666</v>
      </c>
      <c r="J54" s="50" t="s">
        <v>164</v>
      </c>
    </row>
    <row r="55" spans="1:10" s="10" customFormat="1" ht="12.95" customHeight="1" x14ac:dyDescent="0.15">
      <c r="A55" s="145" t="s">
        <v>141</v>
      </c>
      <c r="B55" s="51" t="s">
        <v>158</v>
      </c>
      <c r="C55" s="52">
        <v>2538</v>
      </c>
      <c r="D55" s="52">
        <v>5259</v>
      </c>
      <c r="E55" s="52">
        <f t="shared" si="10"/>
        <v>7797</v>
      </c>
      <c r="F55" s="53"/>
      <c r="G55" s="53"/>
      <c r="H55" s="53"/>
      <c r="I55" s="52">
        <f>SUM(E55,H55)</f>
        <v>7797</v>
      </c>
      <c r="J55" s="142">
        <f>I55+I56</f>
        <v>11682</v>
      </c>
    </row>
    <row r="56" spans="1:10" s="10" customFormat="1" ht="12.95" customHeight="1" x14ac:dyDescent="0.15">
      <c r="A56" s="146"/>
      <c r="B56" s="54" t="s">
        <v>159</v>
      </c>
      <c r="C56" s="55">
        <v>2742</v>
      </c>
      <c r="D56" s="55">
        <v>142</v>
      </c>
      <c r="E56" s="56">
        <f>SUM(C56:D56)</f>
        <v>2884</v>
      </c>
      <c r="F56" s="57">
        <v>481</v>
      </c>
      <c r="G56" s="57">
        <v>520</v>
      </c>
      <c r="H56" s="57">
        <f>SUM(F56:G56)</f>
        <v>1001</v>
      </c>
      <c r="I56" s="56">
        <f>SUM(E56,H56)</f>
        <v>3885</v>
      </c>
      <c r="J56" s="141"/>
    </row>
    <row r="57" spans="1:10" s="10" customFormat="1" ht="12.95" customHeight="1" x14ac:dyDescent="0.15">
      <c r="A57" s="145" t="s">
        <v>142</v>
      </c>
      <c r="B57" s="17" t="s">
        <v>158</v>
      </c>
      <c r="C57" s="58">
        <v>6933</v>
      </c>
      <c r="D57" s="58">
        <v>6866</v>
      </c>
      <c r="E57" s="58">
        <f t="shared" si="10"/>
        <v>13799</v>
      </c>
      <c r="F57" s="59"/>
      <c r="G57" s="59"/>
      <c r="H57" s="59"/>
      <c r="I57" s="58">
        <f>SUM(E57,H57)</f>
        <v>13799</v>
      </c>
      <c r="J57" s="142">
        <f>I57+I58</f>
        <v>23558</v>
      </c>
    </row>
    <row r="58" spans="1:10" s="10" customFormat="1" ht="12.95" customHeight="1" x14ac:dyDescent="0.15">
      <c r="A58" s="146"/>
      <c r="B58" s="54" t="s">
        <v>159</v>
      </c>
      <c r="C58" s="55">
        <v>3076</v>
      </c>
      <c r="D58" s="55">
        <v>2732</v>
      </c>
      <c r="E58" s="56">
        <f>SUM(C58:D58)</f>
        <v>5808</v>
      </c>
      <c r="F58" s="57">
        <v>1229</v>
      </c>
      <c r="G58" s="57">
        <v>2722</v>
      </c>
      <c r="H58" s="57">
        <f>SUM(F58:G58)</f>
        <v>3951</v>
      </c>
      <c r="I58" s="56">
        <f>SUM(E58,H58)</f>
        <v>9759</v>
      </c>
      <c r="J58" s="141"/>
    </row>
    <row r="59" spans="1:10" s="10" customFormat="1" ht="12.95" customHeight="1" x14ac:dyDescent="0.15">
      <c r="A59" s="145" t="s">
        <v>143</v>
      </c>
      <c r="B59" s="17" t="s">
        <v>158</v>
      </c>
      <c r="C59" s="58">
        <v>12346</v>
      </c>
      <c r="D59" s="58">
        <v>9682</v>
      </c>
      <c r="E59" s="58">
        <f t="shared" si="10"/>
        <v>22028</v>
      </c>
      <c r="F59" s="59"/>
      <c r="G59" s="59"/>
      <c r="H59" s="59"/>
      <c r="I59" s="58">
        <f t="shared" si="9"/>
        <v>22028</v>
      </c>
      <c r="J59" s="142">
        <f>I59+I60</f>
        <v>35094</v>
      </c>
    </row>
    <row r="60" spans="1:10" s="10" customFormat="1" ht="12.95" customHeight="1" x14ac:dyDescent="0.15">
      <c r="A60" s="146"/>
      <c r="B60" s="18" t="s">
        <v>159</v>
      </c>
      <c r="C60" s="60">
        <v>3679</v>
      </c>
      <c r="D60" s="60">
        <v>5064</v>
      </c>
      <c r="E60" s="61">
        <f>SUM(C60:D60)</f>
        <v>8743</v>
      </c>
      <c r="F60" s="60">
        <v>1059</v>
      </c>
      <c r="G60" s="60">
        <v>3264</v>
      </c>
      <c r="H60" s="60">
        <f>SUM(F60:G60)</f>
        <v>4323</v>
      </c>
      <c r="I60" s="61">
        <f t="shared" si="9"/>
        <v>13066</v>
      </c>
      <c r="J60" s="141"/>
    </row>
    <row r="61" spans="1:10" s="10" customFormat="1" ht="12.95" customHeight="1" x14ac:dyDescent="0.15">
      <c r="A61" s="145" t="s">
        <v>144</v>
      </c>
      <c r="B61" s="17" t="s">
        <v>158</v>
      </c>
      <c r="C61" s="58">
        <v>14272</v>
      </c>
      <c r="D61" s="58">
        <v>9386</v>
      </c>
      <c r="E61" s="58">
        <f t="shared" si="10"/>
        <v>23658</v>
      </c>
      <c r="F61" s="59"/>
      <c r="G61" s="59"/>
      <c r="H61" s="59"/>
      <c r="I61" s="58">
        <f t="shared" si="9"/>
        <v>23658</v>
      </c>
      <c r="J61" s="142">
        <f>I61+I62</f>
        <v>36931</v>
      </c>
    </row>
    <row r="62" spans="1:10" s="10" customFormat="1" ht="12.95" customHeight="1" x14ac:dyDescent="0.15">
      <c r="A62" s="146"/>
      <c r="B62" s="18" t="s">
        <v>159</v>
      </c>
      <c r="C62" s="60">
        <v>3432</v>
      </c>
      <c r="D62" s="60">
        <v>4958</v>
      </c>
      <c r="E62" s="61">
        <f>SUM(C62:D62)</f>
        <v>8390</v>
      </c>
      <c r="F62" s="60">
        <v>959</v>
      </c>
      <c r="G62" s="60">
        <v>3924</v>
      </c>
      <c r="H62" s="60">
        <f>SUM(F62:G62)</f>
        <v>4883</v>
      </c>
      <c r="I62" s="61">
        <f t="shared" si="9"/>
        <v>13273</v>
      </c>
      <c r="J62" s="141"/>
    </row>
    <row r="63" spans="1:10" s="10" customFormat="1" ht="12.95" customHeight="1" x14ac:dyDescent="0.15">
      <c r="A63" s="145" t="s">
        <v>150</v>
      </c>
      <c r="B63" s="17" t="s">
        <v>158</v>
      </c>
      <c r="C63" s="58">
        <v>17853</v>
      </c>
      <c r="D63" s="58">
        <v>10512</v>
      </c>
      <c r="E63" s="58">
        <f>C63+D63</f>
        <v>28365</v>
      </c>
      <c r="F63" s="59"/>
      <c r="G63" s="59"/>
      <c r="H63" s="59"/>
      <c r="I63" s="58">
        <f t="shared" si="9"/>
        <v>28365</v>
      </c>
      <c r="J63" s="142">
        <f>I63+I64</f>
        <v>46635</v>
      </c>
    </row>
    <row r="64" spans="1:10" ht="12.95" customHeight="1" x14ac:dyDescent="0.15">
      <c r="A64" s="146"/>
      <c r="B64" s="18" t="s">
        <v>159</v>
      </c>
      <c r="C64" s="60">
        <v>4415</v>
      </c>
      <c r="D64" s="60">
        <v>8275</v>
      </c>
      <c r="E64" s="61">
        <f>SUM(C64:D64)</f>
        <v>12690</v>
      </c>
      <c r="F64" s="60">
        <v>827</v>
      </c>
      <c r="G64" s="60">
        <v>4753</v>
      </c>
      <c r="H64" s="60">
        <f>SUM(F64:G64)</f>
        <v>5580</v>
      </c>
      <c r="I64" s="61">
        <f t="shared" si="9"/>
        <v>18270</v>
      </c>
      <c r="J64" s="141"/>
    </row>
    <row r="65" spans="1:10" s="10" customFormat="1" ht="12.95" customHeight="1" x14ac:dyDescent="0.15">
      <c r="A65" s="145" t="s">
        <v>155</v>
      </c>
      <c r="B65" s="17" t="s">
        <v>158</v>
      </c>
      <c r="C65" s="62">
        <v>15848</v>
      </c>
      <c r="D65" s="62">
        <v>9473</v>
      </c>
      <c r="E65" s="62">
        <f>C65+D65</f>
        <v>25321</v>
      </c>
      <c r="F65" s="63"/>
      <c r="G65" s="63"/>
      <c r="H65" s="63"/>
      <c r="I65" s="58">
        <f t="shared" ref="I65:I73" si="11">SUM(E65,H65)</f>
        <v>25321</v>
      </c>
      <c r="J65" s="142">
        <f>I65+I66</f>
        <v>41251</v>
      </c>
    </row>
    <row r="66" spans="1:10" ht="12.95" customHeight="1" x14ac:dyDescent="0.15">
      <c r="A66" s="146"/>
      <c r="B66" s="18" t="s">
        <v>159</v>
      </c>
      <c r="C66" s="60">
        <v>4044</v>
      </c>
      <c r="D66" s="60">
        <v>3741</v>
      </c>
      <c r="E66" s="64">
        <f>SUM(C66:D66)</f>
        <v>7785</v>
      </c>
      <c r="F66" s="60">
        <v>816</v>
      </c>
      <c r="G66" s="60">
        <v>7329</v>
      </c>
      <c r="H66" s="60">
        <f>SUM(F66:G66)</f>
        <v>8145</v>
      </c>
      <c r="I66" s="61">
        <f t="shared" si="11"/>
        <v>15930</v>
      </c>
      <c r="J66" s="141"/>
    </row>
    <row r="67" spans="1:10" s="31" customFormat="1" ht="12.95" customHeight="1" x14ac:dyDescent="0.15">
      <c r="A67" s="145" t="s">
        <v>192</v>
      </c>
      <c r="B67" s="17" t="s">
        <v>154</v>
      </c>
      <c r="C67" s="62">
        <v>16823</v>
      </c>
      <c r="D67" s="62">
        <v>8506</v>
      </c>
      <c r="E67" s="62">
        <f>C67+D67</f>
        <v>25329</v>
      </c>
      <c r="F67" s="63"/>
      <c r="G67" s="63"/>
      <c r="H67" s="63"/>
      <c r="I67" s="58">
        <f t="shared" si="11"/>
        <v>25329</v>
      </c>
      <c r="J67" s="142">
        <f>I67+I68</f>
        <v>41100</v>
      </c>
    </row>
    <row r="68" spans="1:10" s="31" customFormat="1" ht="12.95" customHeight="1" x14ac:dyDescent="0.15">
      <c r="A68" s="146"/>
      <c r="B68" s="18" t="s">
        <v>159</v>
      </c>
      <c r="C68" s="60">
        <v>2356</v>
      </c>
      <c r="D68" s="60">
        <v>3684</v>
      </c>
      <c r="E68" s="64">
        <f>SUM(C68:D68)</f>
        <v>6040</v>
      </c>
      <c r="F68" s="60">
        <v>1102</v>
      </c>
      <c r="G68" s="60">
        <v>8629</v>
      </c>
      <c r="H68" s="60">
        <f>SUM(F68:G68)</f>
        <v>9731</v>
      </c>
      <c r="I68" s="61">
        <f t="shared" si="11"/>
        <v>15771</v>
      </c>
      <c r="J68" s="141"/>
    </row>
    <row r="69" spans="1:10" s="31" customFormat="1" ht="12.95" customHeight="1" x14ac:dyDescent="0.15">
      <c r="A69" s="145" t="s">
        <v>195</v>
      </c>
      <c r="B69" s="17" t="s">
        <v>154</v>
      </c>
      <c r="C69" s="62">
        <v>13634</v>
      </c>
      <c r="D69" s="62">
        <v>8245</v>
      </c>
      <c r="E69" s="62">
        <f>C69+D69</f>
        <v>21879</v>
      </c>
      <c r="F69" s="63"/>
      <c r="G69" s="63"/>
      <c r="H69" s="63"/>
      <c r="I69" s="58">
        <f t="shared" si="11"/>
        <v>21879</v>
      </c>
      <c r="J69" s="142">
        <f>I69+I70</f>
        <v>36032</v>
      </c>
    </row>
    <row r="70" spans="1:10" s="31" customFormat="1" ht="12.95" customHeight="1" x14ac:dyDescent="0.15">
      <c r="A70" s="146"/>
      <c r="B70" s="18" t="s">
        <v>159</v>
      </c>
      <c r="C70" s="60">
        <v>4338</v>
      </c>
      <c r="D70" s="60">
        <v>2606</v>
      </c>
      <c r="E70" s="64">
        <f>SUM(C70:D70)</f>
        <v>6944</v>
      </c>
      <c r="F70" s="60">
        <v>540</v>
      </c>
      <c r="G70" s="60">
        <v>6669</v>
      </c>
      <c r="H70" s="60">
        <f>SUM(F70:G70)</f>
        <v>7209</v>
      </c>
      <c r="I70" s="61">
        <f t="shared" si="11"/>
        <v>14153</v>
      </c>
      <c r="J70" s="141"/>
    </row>
    <row r="71" spans="1:10" s="31" customFormat="1" ht="12.95" customHeight="1" x14ac:dyDescent="0.15">
      <c r="A71" s="138" t="s">
        <v>198</v>
      </c>
      <c r="B71" s="17" t="s">
        <v>154</v>
      </c>
      <c r="C71" s="62">
        <v>10897</v>
      </c>
      <c r="D71" s="62">
        <v>7716</v>
      </c>
      <c r="E71" s="62">
        <f>C71+D71</f>
        <v>18613</v>
      </c>
      <c r="F71" s="63"/>
      <c r="G71" s="63"/>
      <c r="H71" s="63"/>
      <c r="I71" s="58">
        <f t="shared" ref="I71:I72" si="12">SUM(E71,H71)</f>
        <v>18613</v>
      </c>
      <c r="J71" s="140">
        <f>I71+I72</f>
        <v>30946</v>
      </c>
    </row>
    <row r="72" spans="1:10" s="31" customFormat="1" ht="12.95" customHeight="1" x14ac:dyDescent="0.15">
      <c r="A72" s="139"/>
      <c r="B72" s="18" t="s">
        <v>159</v>
      </c>
      <c r="C72" s="60">
        <v>3669</v>
      </c>
      <c r="D72" s="60">
        <v>1409</v>
      </c>
      <c r="E72" s="136">
        <f>SUM(C72:D72)</f>
        <v>5078</v>
      </c>
      <c r="F72" s="60">
        <v>726</v>
      </c>
      <c r="G72" s="60">
        <v>6529</v>
      </c>
      <c r="H72" s="60">
        <f>SUM(F72:G72)</f>
        <v>7255</v>
      </c>
      <c r="I72" s="137">
        <f t="shared" si="12"/>
        <v>12333</v>
      </c>
      <c r="J72" s="141"/>
    </row>
    <row r="73" spans="1:10" s="31" customFormat="1" ht="12.95" customHeight="1" x14ac:dyDescent="0.15">
      <c r="A73" s="176" t="s">
        <v>205</v>
      </c>
      <c r="B73" s="132" t="s">
        <v>154</v>
      </c>
      <c r="C73" s="133">
        <v>7184</v>
      </c>
      <c r="D73" s="133">
        <v>6579</v>
      </c>
      <c r="E73" s="133">
        <f>C73+D73</f>
        <v>13763</v>
      </c>
      <c r="F73" s="134"/>
      <c r="G73" s="134"/>
      <c r="H73" s="134"/>
      <c r="I73" s="135">
        <f t="shared" si="11"/>
        <v>13763</v>
      </c>
      <c r="J73" s="178">
        <f>I73+I74</f>
        <v>22030</v>
      </c>
    </row>
    <row r="74" spans="1:10" s="31" customFormat="1" ht="12.95" customHeight="1" thickBot="1" x14ac:dyDescent="0.2">
      <c r="A74" s="177"/>
      <c r="B74" s="65" t="s">
        <v>159</v>
      </c>
      <c r="C74" s="66">
        <v>3104</v>
      </c>
      <c r="D74" s="66">
        <v>577</v>
      </c>
      <c r="E74" s="67">
        <f>SUM(C74:D74)</f>
        <v>3681</v>
      </c>
      <c r="F74" s="66">
        <v>1320</v>
      </c>
      <c r="G74" s="66">
        <v>3266</v>
      </c>
      <c r="H74" s="66">
        <f>SUM(F74:G74)</f>
        <v>4586</v>
      </c>
      <c r="I74" s="68">
        <f>SUM(E74,H74)</f>
        <v>8267</v>
      </c>
      <c r="J74" s="179"/>
    </row>
    <row r="75" spans="1:10" ht="13.5" customHeight="1" x14ac:dyDescent="0.15"/>
    <row r="76" spans="1:10" ht="13.5" customHeight="1" x14ac:dyDescent="0.15"/>
    <row r="77" spans="1:10" ht="13.5" customHeight="1" x14ac:dyDescent="0.15"/>
    <row r="78" spans="1:10" ht="13.5" customHeight="1" x14ac:dyDescent="0.15"/>
    <row r="79" spans="1:10" ht="13.5" customHeight="1" x14ac:dyDescent="0.15"/>
    <row r="80" spans="1:10" ht="13.5" customHeight="1" x14ac:dyDescent="0.15"/>
  </sheetData>
  <mergeCells count="100">
    <mergeCell ref="I2:J2"/>
    <mergeCell ref="A2:D2"/>
    <mergeCell ref="A73:A74"/>
    <mergeCell ref="J73:J74"/>
    <mergeCell ref="A35:B36"/>
    <mergeCell ref="C36:C37"/>
    <mergeCell ref="D36:D37"/>
    <mergeCell ref="E36:E37"/>
    <mergeCell ref="F36:F37"/>
    <mergeCell ref="G36:G37"/>
    <mergeCell ref="H36:H37"/>
    <mergeCell ref="J35:J37"/>
    <mergeCell ref="J55:J56"/>
    <mergeCell ref="A69:A70"/>
    <mergeCell ref="J69:J70"/>
    <mergeCell ref="A65:A66"/>
    <mergeCell ref="A16:B16"/>
    <mergeCell ref="I26:J26"/>
    <mergeCell ref="I27:J27"/>
    <mergeCell ref="H4:H5"/>
    <mergeCell ref="A5:B5"/>
    <mergeCell ref="I3:J5"/>
    <mergeCell ref="C4:C5"/>
    <mergeCell ref="D4:D5"/>
    <mergeCell ref="E4:E5"/>
    <mergeCell ref="F4:F5"/>
    <mergeCell ref="G4:G5"/>
    <mergeCell ref="C3:E3"/>
    <mergeCell ref="F3:H3"/>
    <mergeCell ref="A3:B4"/>
    <mergeCell ref="A9:B9"/>
    <mergeCell ref="I7:J7"/>
    <mergeCell ref="I8:J8"/>
    <mergeCell ref="I9:J9"/>
    <mergeCell ref="I10:J10"/>
    <mergeCell ref="A15:B15"/>
    <mergeCell ref="A6:B6"/>
    <mergeCell ref="A7:B7"/>
    <mergeCell ref="A30:B30"/>
    <mergeCell ref="I30:J30"/>
    <mergeCell ref="A17:B17"/>
    <mergeCell ref="A10:B10"/>
    <mergeCell ref="A11:B11"/>
    <mergeCell ref="A12:B12"/>
    <mergeCell ref="A13:B13"/>
    <mergeCell ref="A14:B14"/>
    <mergeCell ref="A18:B18"/>
    <mergeCell ref="A19:B19"/>
    <mergeCell ref="A25:B25"/>
    <mergeCell ref="I16:J16"/>
    <mergeCell ref="A8:B8"/>
    <mergeCell ref="I6:J6"/>
    <mergeCell ref="I21:J21"/>
    <mergeCell ref="I22:J22"/>
    <mergeCell ref="I23:J23"/>
    <mergeCell ref="I24:J24"/>
    <mergeCell ref="I25:J25"/>
    <mergeCell ref="A27:B27"/>
    <mergeCell ref="A28:B28"/>
    <mergeCell ref="I35:I37"/>
    <mergeCell ref="I28:J28"/>
    <mergeCell ref="A32:B32"/>
    <mergeCell ref="I32:J32"/>
    <mergeCell ref="A29:B29"/>
    <mergeCell ref="A34:D34"/>
    <mergeCell ref="C35:E35"/>
    <mergeCell ref="F35:H35"/>
    <mergeCell ref="I34:J34"/>
    <mergeCell ref="A31:B31"/>
    <mergeCell ref="I31:J31"/>
    <mergeCell ref="A21:B21"/>
    <mergeCell ref="A22:B22"/>
    <mergeCell ref="A23:B23"/>
    <mergeCell ref="A24:B24"/>
    <mergeCell ref="A26:B26"/>
    <mergeCell ref="I17:J17"/>
    <mergeCell ref="I18:J18"/>
    <mergeCell ref="I19:J19"/>
    <mergeCell ref="I20:J20"/>
    <mergeCell ref="A20:B20"/>
    <mergeCell ref="I11:J11"/>
    <mergeCell ref="I12:J12"/>
    <mergeCell ref="I13:J13"/>
    <mergeCell ref="I14:J14"/>
    <mergeCell ref="I15:J15"/>
    <mergeCell ref="A71:A72"/>
    <mergeCell ref="J71:J72"/>
    <mergeCell ref="J61:J62"/>
    <mergeCell ref="I29:J29"/>
    <mergeCell ref="J65:J66"/>
    <mergeCell ref="A67:A68"/>
    <mergeCell ref="J67:J68"/>
    <mergeCell ref="A63:A64"/>
    <mergeCell ref="J57:J58"/>
    <mergeCell ref="A61:A62"/>
    <mergeCell ref="A59:A60"/>
    <mergeCell ref="J63:J64"/>
    <mergeCell ref="J59:J60"/>
    <mergeCell ref="A55:A56"/>
    <mergeCell ref="A57:A58"/>
  </mergeCells>
  <phoneticPr fontId="2"/>
  <printOptions horizontalCentered="1" verticalCentered="1"/>
  <pageMargins left="0.78740157480314965" right="0.39370078740157483" top="0.59055118110236227" bottom="0.59055118110236227" header="0.51181102362204722" footer="0.51181102362204722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87"/>
  <sheetViews>
    <sheetView view="pageBreakPreview" topLeftCell="A13" zoomScaleNormal="100" zoomScaleSheetLayoutView="100" workbookViewId="0">
      <selection activeCell="H57" sqref="H57"/>
    </sheetView>
  </sheetViews>
  <sheetFormatPr defaultRowHeight="13.5" x14ac:dyDescent="0.15"/>
  <cols>
    <col min="1" max="1" width="7.5" style="5" bestFit="1" customWidth="1"/>
    <col min="2" max="3" width="9.5" style="5" bestFit="1" customWidth="1"/>
    <col min="4" max="4" width="11.25" style="5" bestFit="1" customWidth="1"/>
    <col min="5" max="5" width="4" style="5" customWidth="1"/>
    <col min="6" max="7" width="7.5" style="5" bestFit="1" customWidth="1"/>
    <col min="8" max="16384" width="9" style="5"/>
  </cols>
  <sheetData>
    <row r="1" spans="1:10" ht="15" customHeight="1" x14ac:dyDescent="0.15">
      <c r="J1" s="4"/>
    </row>
    <row r="2" spans="1:10" ht="22.5" customHeight="1" x14ac:dyDescent="0.15">
      <c r="A2" s="38" t="s">
        <v>199</v>
      </c>
      <c r="B2" s="24"/>
      <c r="C2" s="22"/>
      <c r="D2" s="22"/>
      <c r="E2" s="23"/>
      <c r="F2" s="38" t="s">
        <v>193</v>
      </c>
      <c r="G2" s="25"/>
      <c r="H2" s="25"/>
      <c r="I2" s="9"/>
      <c r="J2" s="9"/>
    </row>
    <row r="3" spans="1:10" s="12" customFormat="1" ht="22.5" customHeight="1" thickBot="1" x14ac:dyDescent="0.2">
      <c r="A3" s="24"/>
      <c r="B3" s="24"/>
      <c r="C3" s="26"/>
      <c r="D3" s="28" t="s">
        <v>104</v>
      </c>
      <c r="E3" s="27"/>
      <c r="F3" s="24"/>
      <c r="G3" s="25"/>
      <c r="H3" s="25"/>
      <c r="I3" s="9"/>
      <c r="J3" s="28" t="s">
        <v>186</v>
      </c>
    </row>
    <row r="4" spans="1:10" s="11" customFormat="1" x14ac:dyDescent="0.15">
      <c r="A4" s="69" t="s">
        <v>88</v>
      </c>
      <c r="B4" s="70" t="s">
        <v>125</v>
      </c>
      <c r="C4" s="70" t="s">
        <v>126</v>
      </c>
      <c r="D4" s="71" t="s">
        <v>0</v>
      </c>
      <c r="F4" s="69" t="s">
        <v>88</v>
      </c>
      <c r="G4" s="70" t="s">
        <v>162</v>
      </c>
      <c r="H4" s="70" t="s">
        <v>187</v>
      </c>
      <c r="I4" s="70" t="s">
        <v>90</v>
      </c>
      <c r="J4" s="71" t="s">
        <v>0</v>
      </c>
    </row>
    <row r="5" spans="1:10" s="11" customFormat="1" x14ac:dyDescent="0.15">
      <c r="A5" s="145" t="s">
        <v>89</v>
      </c>
      <c r="B5" s="185">
        <v>9930</v>
      </c>
      <c r="C5" s="185">
        <v>7752</v>
      </c>
      <c r="D5" s="189">
        <f>SUM(B5:C5)</f>
        <v>17682</v>
      </c>
      <c r="F5" s="145" t="s">
        <v>89</v>
      </c>
      <c r="G5" s="17" t="s">
        <v>154</v>
      </c>
      <c r="H5" s="19">
        <v>973</v>
      </c>
      <c r="I5" s="19">
        <v>570</v>
      </c>
      <c r="J5" s="72">
        <f t="shared" ref="J5:J39" si="0">SUM(H5:I5)</f>
        <v>1543</v>
      </c>
    </row>
    <row r="6" spans="1:10" s="11" customFormat="1" x14ac:dyDescent="0.15">
      <c r="A6" s="176"/>
      <c r="B6" s="186">
        <v>9934</v>
      </c>
      <c r="C6" s="186">
        <v>9533</v>
      </c>
      <c r="D6" s="190"/>
      <c r="F6" s="176"/>
      <c r="G6" s="20" t="s">
        <v>159</v>
      </c>
      <c r="H6" s="29">
        <v>354</v>
      </c>
      <c r="I6" s="29">
        <v>552</v>
      </c>
      <c r="J6" s="73">
        <f>SUM(H6:I6)</f>
        <v>906</v>
      </c>
    </row>
    <row r="7" spans="1:10" s="11" customFormat="1" x14ac:dyDescent="0.15">
      <c r="A7" s="146"/>
      <c r="B7" s="187">
        <v>10588</v>
      </c>
      <c r="C7" s="187">
        <v>8101</v>
      </c>
      <c r="D7" s="191"/>
      <c r="F7" s="146"/>
      <c r="G7" s="18" t="s">
        <v>166</v>
      </c>
      <c r="H7" s="21">
        <f>SUM(H5:H6)</f>
        <v>1327</v>
      </c>
      <c r="I7" s="21">
        <f>SUM(I5:I6)</f>
        <v>1122</v>
      </c>
      <c r="J7" s="74">
        <f t="shared" si="0"/>
        <v>2449</v>
      </c>
    </row>
    <row r="8" spans="1:10" s="11" customFormat="1" x14ac:dyDescent="0.15">
      <c r="A8" s="145" t="s">
        <v>185</v>
      </c>
      <c r="B8" s="185">
        <v>9258</v>
      </c>
      <c r="C8" s="185">
        <v>7009</v>
      </c>
      <c r="D8" s="189">
        <f>SUM(B8:C8)</f>
        <v>16267</v>
      </c>
      <c r="F8" s="145" t="s">
        <v>165</v>
      </c>
      <c r="G8" s="17" t="s">
        <v>154</v>
      </c>
      <c r="H8" s="19">
        <v>893</v>
      </c>
      <c r="I8" s="19">
        <v>550</v>
      </c>
      <c r="J8" s="72">
        <f t="shared" si="0"/>
        <v>1443</v>
      </c>
    </row>
    <row r="9" spans="1:10" s="11" customFormat="1" x14ac:dyDescent="0.15">
      <c r="A9" s="176"/>
      <c r="B9" s="186">
        <v>9934</v>
      </c>
      <c r="C9" s="186">
        <v>9533</v>
      </c>
      <c r="D9" s="190"/>
      <c r="F9" s="176"/>
      <c r="G9" s="20" t="s">
        <v>159</v>
      </c>
      <c r="H9" s="29">
        <v>318</v>
      </c>
      <c r="I9" s="29">
        <v>618</v>
      </c>
      <c r="J9" s="73">
        <f>SUM(H9:I9)</f>
        <v>936</v>
      </c>
    </row>
    <row r="10" spans="1:10" s="11" customFormat="1" x14ac:dyDescent="0.15">
      <c r="A10" s="146"/>
      <c r="B10" s="187">
        <v>9934</v>
      </c>
      <c r="C10" s="187">
        <v>9533</v>
      </c>
      <c r="D10" s="191"/>
      <c r="F10" s="146"/>
      <c r="G10" s="18" t="s">
        <v>166</v>
      </c>
      <c r="H10" s="21">
        <f>SUM(H8:H9)</f>
        <v>1211</v>
      </c>
      <c r="I10" s="21">
        <f>SUM(I8:I9)</f>
        <v>1168</v>
      </c>
      <c r="J10" s="74">
        <f>SUM(H10:I10)</f>
        <v>2379</v>
      </c>
    </row>
    <row r="11" spans="1:10" s="11" customFormat="1" x14ac:dyDescent="0.15">
      <c r="A11" s="145" t="s">
        <v>176</v>
      </c>
      <c r="B11" s="185">
        <v>9504</v>
      </c>
      <c r="C11" s="185">
        <v>4736</v>
      </c>
      <c r="D11" s="189">
        <f>SUM(B11:C11)</f>
        <v>14240</v>
      </c>
      <c r="F11" s="145" t="s">
        <v>174</v>
      </c>
      <c r="G11" s="17" t="s">
        <v>154</v>
      </c>
      <c r="H11" s="19">
        <v>928</v>
      </c>
      <c r="I11" s="19">
        <v>383</v>
      </c>
      <c r="J11" s="72">
        <f t="shared" si="0"/>
        <v>1311</v>
      </c>
    </row>
    <row r="12" spans="1:10" s="11" customFormat="1" x14ac:dyDescent="0.15">
      <c r="A12" s="176"/>
      <c r="B12" s="186">
        <v>10588</v>
      </c>
      <c r="C12" s="186">
        <v>8101</v>
      </c>
      <c r="D12" s="190"/>
      <c r="F12" s="176"/>
      <c r="G12" s="20" t="s">
        <v>159</v>
      </c>
      <c r="H12" s="29">
        <v>267</v>
      </c>
      <c r="I12" s="29">
        <v>618</v>
      </c>
      <c r="J12" s="73">
        <f t="shared" si="0"/>
        <v>885</v>
      </c>
    </row>
    <row r="13" spans="1:10" s="11" customFormat="1" x14ac:dyDescent="0.15">
      <c r="A13" s="146"/>
      <c r="B13" s="187">
        <v>10588</v>
      </c>
      <c r="C13" s="187">
        <v>8101</v>
      </c>
      <c r="D13" s="191"/>
      <c r="F13" s="146"/>
      <c r="G13" s="18" t="s">
        <v>166</v>
      </c>
      <c r="H13" s="21">
        <f>SUM(H11:H12)</f>
        <v>1195</v>
      </c>
      <c r="I13" s="21">
        <f>SUM(I11:I12)</f>
        <v>1001</v>
      </c>
      <c r="J13" s="74">
        <f>SUM(H13:I13)</f>
        <v>2196</v>
      </c>
    </row>
    <row r="14" spans="1:10" s="11" customFormat="1" x14ac:dyDescent="0.15">
      <c r="A14" s="145" t="s">
        <v>177</v>
      </c>
      <c r="B14" s="185">
        <v>7164</v>
      </c>
      <c r="C14" s="185">
        <v>8991</v>
      </c>
      <c r="D14" s="189">
        <f>SUM(B14:C14)</f>
        <v>16155</v>
      </c>
      <c r="F14" s="145" t="s">
        <v>175</v>
      </c>
      <c r="G14" s="17" t="s">
        <v>154</v>
      </c>
      <c r="H14" s="19">
        <v>694</v>
      </c>
      <c r="I14" s="19">
        <v>750</v>
      </c>
      <c r="J14" s="72">
        <f t="shared" si="0"/>
        <v>1444</v>
      </c>
    </row>
    <row r="15" spans="1:10" s="11" customFormat="1" x14ac:dyDescent="0.15">
      <c r="A15" s="176"/>
      <c r="B15" s="186">
        <v>8388</v>
      </c>
      <c r="C15" s="186">
        <v>10007</v>
      </c>
      <c r="D15" s="190"/>
      <c r="F15" s="176"/>
      <c r="G15" s="20" t="s">
        <v>159</v>
      </c>
      <c r="H15" s="29">
        <v>677</v>
      </c>
      <c r="I15" s="29">
        <v>629</v>
      </c>
      <c r="J15" s="73">
        <f t="shared" si="0"/>
        <v>1306</v>
      </c>
    </row>
    <row r="16" spans="1:10" s="11" customFormat="1" x14ac:dyDescent="0.15">
      <c r="A16" s="146"/>
      <c r="B16" s="187">
        <v>8388</v>
      </c>
      <c r="C16" s="187">
        <v>10007</v>
      </c>
      <c r="D16" s="191"/>
      <c r="F16" s="146"/>
      <c r="G16" s="18" t="s">
        <v>166</v>
      </c>
      <c r="H16" s="21">
        <f>SUM(H14:H15)</f>
        <v>1371</v>
      </c>
      <c r="I16" s="21">
        <f>SUM(I14:I15)</f>
        <v>1379</v>
      </c>
      <c r="J16" s="74">
        <f>SUM(H16:I16)</f>
        <v>2750</v>
      </c>
    </row>
    <row r="17" spans="1:10" s="11" customFormat="1" x14ac:dyDescent="0.15">
      <c r="A17" s="145" t="s">
        <v>178</v>
      </c>
      <c r="B17" s="185">
        <v>6998</v>
      </c>
      <c r="C17" s="185">
        <v>7975</v>
      </c>
      <c r="D17" s="189">
        <f>SUM(B17:C17)</f>
        <v>14973</v>
      </c>
      <c r="F17" s="145" t="s">
        <v>172</v>
      </c>
      <c r="G17" s="17" t="s">
        <v>154</v>
      </c>
      <c r="H17" s="19">
        <v>675</v>
      </c>
      <c r="I17" s="19">
        <v>665</v>
      </c>
      <c r="J17" s="72">
        <f t="shared" si="0"/>
        <v>1340</v>
      </c>
    </row>
    <row r="18" spans="1:10" s="11" customFormat="1" ht="13.5" customHeight="1" x14ac:dyDescent="0.15">
      <c r="A18" s="176"/>
      <c r="B18" s="186">
        <v>7608</v>
      </c>
      <c r="C18" s="186">
        <v>8628</v>
      </c>
      <c r="D18" s="190"/>
      <c r="F18" s="176"/>
      <c r="G18" s="20" t="s">
        <v>159</v>
      </c>
      <c r="H18" s="29">
        <v>507</v>
      </c>
      <c r="I18" s="29">
        <v>150</v>
      </c>
      <c r="J18" s="73">
        <f t="shared" si="0"/>
        <v>657</v>
      </c>
    </row>
    <row r="19" spans="1:10" s="16" customFormat="1" ht="13.5" customHeight="1" x14ac:dyDescent="0.15">
      <c r="A19" s="146"/>
      <c r="B19" s="187">
        <v>7608</v>
      </c>
      <c r="C19" s="187">
        <v>8628</v>
      </c>
      <c r="D19" s="191"/>
      <c r="F19" s="146"/>
      <c r="G19" s="18" t="s">
        <v>166</v>
      </c>
      <c r="H19" s="21">
        <f>SUM(H17:H18)</f>
        <v>1182</v>
      </c>
      <c r="I19" s="21">
        <f>SUM(I17:I18)</f>
        <v>815</v>
      </c>
      <c r="J19" s="74">
        <f>SUM(H19:I19)</f>
        <v>1997</v>
      </c>
    </row>
    <row r="20" spans="1:10" s="16" customFormat="1" ht="13.5" customHeight="1" x14ac:dyDescent="0.15">
      <c r="A20" s="145" t="s">
        <v>179</v>
      </c>
      <c r="B20" s="185">
        <v>4320</v>
      </c>
      <c r="C20" s="185">
        <v>5747</v>
      </c>
      <c r="D20" s="189">
        <f>SUM(B20:C20)</f>
        <v>10067</v>
      </c>
      <c r="F20" s="145" t="s">
        <v>173</v>
      </c>
      <c r="G20" s="17" t="s">
        <v>154</v>
      </c>
      <c r="H20" s="19">
        <v>416</v>
      </c>
      <c r="I20" s="19">
        <v>471</v>
      </c>
      <c r="J20" s="72">
        <f t="shared" si="0"/>
        <v>887</v>
      </c>
    </row>
    <row r="21" spans="1:10" s="15" customFormat="1" x14ac:dyDescent="0.15">
      <c r="A21" s="176"/>
      <c r="B21" s="186">
        <v>8246</v>
      </c>
      <c r="C21" s="186">
        <v>7529</v>
      </c>
      <c r="D21" s="190"/>
      <c r="F21" s="176"/>
      <c r="G21" s="20" t="s">
        <v>159</v>
      </c>
      <c r="H21" s="29">
        <v>322</v>
      </c>
      <c r="I21" s="29">
        <v>186</v>
      </c>
      <c r="J21" s="73">
        <f t="shared" si="0"/>
        <v>508</v>
      </c>
    </row>
    <row r="22" spans="1:10" s="15" customFormat="1" x14ac:dyDescent="0.15">
      <c r="A22" s="146"/>
      <c r="B22" s="187">
        <v>8246</v>
      </c>
      <c r="C22" s="187">
        <v>7529</v>
      </c>
      <c r="D22" s="191"/>
      <c r="F22" s="146"/>
      <c r="G22" s="18" t="s">
        <v>166</v>
      </c>
      <c r="H22" s="21">
        <f>SUM(H20:H21)</f>
        <v>738</v>
      </c>
      <c r="I22" s="21">
        <f>SUM(I20:I21)</f>
        <v>657</v>
      </c>
      <c r="J22" s="74">
        <f>SUM(H22:I22)</f>
        <v>1395</v>
      </c>
    </row>
    <row r="23" spans="1:10" s="15" customFormat="1" x14ac:dyDescent="0.15">
      <c r="A23" s="145" t="s">
        <v>180</v>
      </c>
      <c r="B23" s="185">
        <v>5796</v>
      </c>
      <c r="C23" s="185">
        <v>7767</v>
      </c>
      <c r="D23" s="189">
        <f>SUM(B23:C23)</f>
        <v>13563</v>
      </c>
      <c r="F23" s="145" t="s">
        <v>105</v>
      </c>
      <c r="G23" s="17" t="s">
        <v>154</v>
      </c>
      <c r="H23" s="19">
        <v>554</v>
      </c>
      <c r="I23" s="19">
        <v>586</v>
      </c>
      <c r="J23" s="72">
        <f t="shared" si="0"/>
        <v>1140</v>
      </c>
    </row>
    <row r="24" spans="1:10" s="15" customFormat="1" x14ac:dyDescent="0.15">
      <c r="A24" s="176"/>
      <c r="B24" s="186">
        <v>7750</v>
      </c>
      <c r="C24" s="186">
        <v>7166</v>
      </c>
      <c r="D24" s="190"/>
      <c r="F24" s="176"/>
      <c r="G24" s="20" t="s">
        <v>159</v>
      </c>
      <c r="H24" s="29">
        <v>306</v>
      </c>
      <c r="I24" s="29">
        <v>400</v>
      </c>
      <c r="J24" s="73">
        <f t="shared" si="0"/>
        <v>706</v>
      </c>
    </row>
    <row r="25" spans="1:10" s="16" customFormat="1" x14ac:dyDescent="0.15">
      <c r="A25" s="146"/>
      <c r="B25" s="187">
        <v>7750</v>
      </c>
      <c r="C25" s="187">
        <v>7166</v>
      </c>
      <c r="D25" s="191"/>
      <c r="F25" s="146"/>
      <c r="G25" s="18" t="s">
        <v>166</v>
      </c>
      <c r="H25" s="21">
        <f>SUM(H23:H24)</f>
        <v>860</v>
      </c>
      <c r="I25" s="21">
        <f>SUM(I23:I24)</f>
        <v>986</v>
      </c>
      <c r="J25" s="74">
        <f>SUM(H25:I25)</f>
        <v>1846</v>
      </c>
    </row>
    <row r="26" spans="1:10" s="15" customFormat="1" x14ac:dyDescent="0.15">
      <c r="A26" s="145" t="s">
        <v>181</v>
      </c>
      <c r="B26" s="185">
        <v>4972</v>
      </c>
      <c r="C26" s="185">
        <v>10497</v>
      </c>
      <c r="D26" s="189">
        <f>SUM(B26:C26)</f>
        <v>15469</v>
      </c>
      <c r="F26" s="145" t="s">
        <v>169</v>
      </c>
      <c r="G26" s="17" t="s">
        <v>154</v>
      </c>
      <c r="H26" s="19">
        <v>478</v>
      </c>
      <c r="I26" s="19">
        <v>773</v>
      </c>
      <c r="J26" s="72">
        <f t="shared" si="0"/>
        <v>1251</v>
      </c>
    </row>
    <row r="27" spans="1:10" s="16" customFormat="1" x14ac:dyDescent="0.15">
      <c r="A27" s="176"/>
      <c r="B27" s="186">
        <v>12953</v>
      </c>
      <c r="C27" s="186">
        <v>6750</v>
      </c>
      <c r="D27" s="190"/>
      <c r="F27" s="176"/>
      <c r="G27" s="20" t="s">
        <v>159</v>
      </c>
      <c r="H27" s="29">
        <v>575</v>
      </c>
      <c r="I27" s="29">
        <v>19</v>
      </c>
      <c r="J27" s="73">
        <f t="shared" si="0"/>
        <v>594</v>
      </c>
    </row>
    <row r="28" spans="1:10" s="15" customFormat="1" x14ac:dyDescent="0.15">
      <c r="A28" s="146"/>
      <c r="B28" s="187">
        <v>12953</v>
      </c>
      <c r="C28" s="187">
        <v>6750</v>
      </c>
      <c r="D28" s="191"/>
      <c r="F28" s="146"/>
      <c r="G28" s="18" t="s">
        <v>166</v>
      </c>
      <c r="H28" s="21">
        <f>SUM(H26:H27)</f>
        <v>1053</v>
      </c>
      <c r="I28" s="21">
        <f>SUM(I26:I27)</f>
        <v>792</v>
      </c>
      <c r="J28" s="74">
        <f>SUM(H28:I28)</f>
        <v>1845</v>
      </c>
    </row>
    <row r="29" spans="1:10" s="15" customFormat="1" x14ac:dyDescent="0.15">
      <c r="A29" s="145" t="s">
        <v>182</v>
      </c>
      <c r="B29" s="185">
        <v>1888</v>
      </c>
      <c r="C29" s="185">
        <v>4731</v>
      </c>
      <c r="D29" s="189">
        <f>SUM(B29:C29)</f>
        <v>6619</v>
      </c>
      <c r="F29" s="145" t="s">
        <v>170</v>
      </c>
      <c r="G29" s="17" t="s">
        <v>154</v>
      </c>
      <c r="H29" s="19">
        <v>168</v>
      </c>
      <c r="I29" s="19">
        <v>349</v>
      </c>
      <c r="J29" s="72">
        <f t="shared" si="0"/>
        <v>517</v>
      </c>
    </row>
    <row r="30" spans="1:10" s="15" customFormat="1" x14ac:dyDescent="0.15">
      <c r="A30" s="176"/>
      <c r="B30" s="186">
        <v>7846</v>
      </c>
      <c r="C30" s="186">
        <v>8661</v>
      </c>
      <c r="D30" s="190"/>
      <c r="F30" s="176"/>
      <c r="G30" s="20" t="s">
        <v>159</v>
      </c>
      <c r="H30" s="29">
        <v>217</v>
      </c>
      <c r="I30" s="29">
        <v>220</v>
      </c>
      <c r="J30" s="73">
        <f t="shared" si="0"/>
        <v>437</v>
      </c>
    </row>
    <row r="31" spans="1:10" s="16" customFormat="1" x14ac:dyDescent="0.15">
      <c r="A31" s="146"/>
      <c r="B31" s="187">
        <v>7846</v>
      </c>
      <c r="C31" s="187">
        <v>8661</v>
      </c>
      <c r="D31" s="191"/>
      <c r="F31" s="146"/>
      <c r="G31" s="18" t="s">
        <v>166</v>
      </c>
      <c r="H31" s="21">
        <f>SUM(H29:H30)</f>
        <v>385</v>
      </c>
      <c r="I31" s="21">
        <f>SUM(I29:I30)</f>
        <v>569</v>
      </c>
      <c r="J31" s="74">
        <f>SUM(H31:I31)</f>
        <v>954</v>
      </c>
    </row>
    <row r="32" spans="1:10" s="15" customFormat="1" x14ac:dyDescent="0.15">
      <c r="A32" s="145" t="s">
        <v>183</v>
      </c>
      <c r="B32" s="185">
        <v>5844</v>
      </c>
      <c r="C32" s="185">
        <v>7763</v>
      </c>
      <c r="D32" s="189">
        <f>SUM(B32:C32)</f>
        <v>13607</v>
      </c>
      <c r="F32" s="145" t="s">
        <v>171</v>
      </c>
      <c r="G32" s="17" t="s">
        <v>154</v>
      </c>
      <c r="H32" s="19">
        <v>514</v>
      </c>
      <c r="I32" s="19">
        <v>631</v>
      </c>
      <c r="J32" s="72">
        <f t="shared" si="0"/>
        <v>1145</v>
      </c>
    </row>
    <row r="33" spans="1:10" s="15" customFormat="1" x14ac:dyDescent="0.15">
      <c r="A33" s="176"/>
      <c r="B33" s="186">
        <v>7790</v>
      </c>
      <c r="C33" s="186">
        <v>6116</v>
      </c>
      <c r="D33" s="190"/>
      <c r="F33" s="176"/>
      <c r="G33" s="20" t="s">
        <v>159</v>
      </c>
      <c r="H33" s="29">
        <v>363</v>
      </c>
      <c r="I33" s="29">
        <v>193</v>
      </c>
      <c r="J33" s="73">
        <f t="shared" si="0"/>
        <v>556</v>
      </c>
    </row>
    <row r="34" spans="1:10" s="16" customFormat="1" x14ac:dyDescent="0.15">
      <c r="A34" s="146"/>
      <c r="B34" s="187">
        <v>7790</v>
      </c>
      <c r="C34" s="187">
        <v>6116</v>
      </c>
      <c r="D34" s="191"/>
      <c r="F34" s="146"/>
      <c r="G34" s="18" t="s">
        <v>166</v>
      </c>
      <c r="H34" s="21">
        <f>SUM(H32:H33)</f>
        <v>877</v>
      </c>
      <c r="I34" s="21">
        <f>SUM(I32:I33)</f>
        <v>824</v>
      </c>
      <c r="J34" s="74">
        <f>SUM(H34:I34)</f>
        <v>1701</v>
      </c>
    </row>
    <row r="35" spans="1:10" s="15" customFormat="1" x14ac:dyDescent="0.15">
      <c r="A35" s="145" t="s">
        <v>184</v>
      </c>
      <c r="B35" s="185">
        <v>5120</v>
      </c>
      <c r="C35" s="185">
        <v>6388</v>
      </c>
      <c r="D35" s="189">
        <f>SUM(B35:C35)</f>
        <v>11508</v>
      </c>
      <c r="F35" s="145" t="s">
        <v>168</v>
      </c>
      <c r="G35" s="17" t="s">
        <v>154</v>
      </c>
      <c r="H35" s="19">
        <v>496</v>
      </c>
      <c r="I35" s="19">
        <v>521</v>
      </c>
      <c r="J35" s="72">
        <f t="shared" si="0"/>
        <v>1017</v>
      </c>
    </row>
    <row r="36" spans="1:10" s="15" customFormat="1" x14ac:dyDescent="0.15">
      <c r="A36" s="176"/>
      <c r="B36" s="186">
        <v>11162</v>
      </c>
      <c r="C36" s="186">
        <v>10478</v>
      </c>
      <c r="D36" s="190"/>
      <c r="F36" s="176"/>
      <c r="G36" s="20" t="s">
        <v>159</v>
      </c>
      <c r="H36" s="29">
        <v>328</v>
      </c>
      <c r="I36" s="29">
        <v>94</v>
      </c>
      <c r="J36" s="73">
        <f t="shared" si="0"/>
        <v>422</v>
      </c>
    </row>
    <row r="37" spans="1:10" s="16" customFormat="1" x14ac:dyDescent="0.15">
      <c r="A37" s="146"/>
      <c r="B37" s="187">
        <v>11162</v>
      </c>
      <c r="C37" s="187">
        <v>10478</v>
      </c>
      <c r="D37" s="191"/>
      <c r="F37" s="146"/>
      <c r="G37" s="18" t="s">
        <v>166</v>
      </c>
      <c r="H37" s="21">
        <f>SUM(H35:H36)</f>
        <v>824</v>
      </c>
      <c r="I37" s="21">
        <f>SUM(I35:I36)</f>
        <v>615</v>
      </c>
      <c r="J37" s="74">
        <f>SUM(H37:I37)</f>
        <v>1439</v>
      </c>
    </row>
    <row r="38" spans="1:10" s="15" customFormat="1" x14ac:dyDescent="0.15">
      <c r="A38" s="145" t="s">
        <v>167</v>
      </c>
      <c r="B38" s="185">
        <v>4134</v>
      </c>
      <c r="C38" s="185">
        <v>4165</v>
      </c>
      <c r="D38" s="189">
        <f>SUM(B38:C38)</f>
        <v>8299</v>
      </c>
      <c r="F38" s="145" t="s">
        <v>167</v>
      </c>
      <c r="G38" s="17" t="s">
        <v>154</v>
      </c>
      <c r="H38" s="19">
        <v>395</v>
      </c>
      <c r="I38" s="19">
        <v>330</v>
      </c>
      <c r="J38" s="72">
        <f t="shared" si="0"/>
        <v>725</v>
      </c>
    </row>
    <row r="39" spans="1:10" s="15" customFormat="1" x14ac:dyDescent="0.15">
      <c r="A39" s="176"/>
      <c r="B39" s="186">
        <v>10938</v>
      </c>
      <c r="C39" s="186">
        <v>6736</v>
      </c>
      <c r="D39" s="190"/>
      <c r="F39" s="176"/>
      <c r="G39" s="20" t="s">
        <v>159</v>
      </c>
      <c r="H39" s="29">
        <v>190</v>
      </c>
      <c r="I39" s="29">
        <v>164</v>
      </c>
      <c r="J39" s="73">
        <f t="shared" si="0"/>
        <v>354</v>
      </c>
    </row>
    <row r="40" spans="1:10" s="16" customFormat="1" x14ac:dyDescent="0.15">
      <c r="A40" s="146"/>
      <c r="B40" s="187">
        <v>10938</v>
      </c>
      <c r="C40" s="187">
        <v>6736</v>
      </c>
      <c r="D40" s="191"/>
      <c r="F40" s="146"/>
      <c r="G40" s="18" t="s">
        <v>166</v>
      </c>
      <c r="H40" s="21">
        <f>SUM(H38:H39)</f>
        <v>585</v>
      </c>
      <c r="I40" s="21">
        <f>SUM(I38:I39)</f>
        <v>494</v>
      </c>
      <c r="J40" s="74">
        <f>SUM(H40:I40)</f>
        <v>1079</v>
      </c>
    </row>
    <row r="41" spans="1:10" s="15" customFormat="1" x14ac:dyDescent="0.15">
      <c r="A41" s="145" t="s">
        <v>87</v>
      </c>
      <c r="B41" s="185">
        <f>SUM(B5,B8,B11,B14,B17,B20,B23,B26,B29,B32,B35,B38)</f>
        <v>74928</v>
      </c>
      <c r="C41" s="185">
        <f>SUM(C5,C8,C11,C14,C17,C20,C23,C26,C29,C32,C35,C38)</f>
        <v>83521</v>
      </c>
      <c r="D41" s="189">
        <f>SUM(D5,D8,D11,D14,D17,D20,D23,D26,D29,D32,D35,D38)</f>
        <v>158449</v>
      </c>
      <c r="F41" s="145" t="s">
        <v>87</v>
      </c>
      <c r="G41" s="17" t="s">
        <v>154</v>
      </c>
      <c r="H41" s="19">
        <f t="shared" ref="H41:J42" si="1">SUM(H5,H8,H11,H14,H17,H20,H23,H26,H29,H32,H35,H38)</f>
        <v>7184</v>
      </c>
      <c r="I41" s="19">
        <f t="shared" si="1"/>
        <v>6579</v>
      </c>
      <c r="J41" s="72">
        <f t="shared" si="1"/>
        <v>13763</v>
      </c>
    </row>
    <row r="42" spans="1:10" s="15" customFormat="1" x14ac:dyDescent="0.15">
      <c r="A42" s="176"/>
      <c r="B42" s="186"/>
      <c r="C42" s="186"/>
      <c r="D42" s="190"/>
      <c r="F42" s="176"/>
      <c r="G42" s="20" t="s">
        <v>159</v>
      </c>
      <c r="H42" s="29">
        <f t="shared" si="1"/>
        <v>4424</v>
      </c>
      <c r="I42" s="29">
        <f t="shared" si="1"/>
        <v>3843</v>
      </c>
      <c r="J42" s="73">
        <f t="shared" si="1"/>
        <v>8267</v>
      </c>
    </row>
    <row r="43" spans="1:10" s="16" customFormat="1" ht="14.25" thickBot="1" x14ac:dyDescent="0.2">
      <c r="A43" s="177"/>
      <c r="B43" s="188"/>
      <c r="C43" s="188"/>
      <c r="D43" s="192"/>
      <c r="F43" s="177"/>
      <c r="G43" s="65" t="s">
        <v>166</v>
      </c>
      <c r="H43" s="75">
        <f>SUM(H41:H42)</f>
        <v>11608</v>
      </c>
      <c r="I43" s="75">
        <f>SUM(I41:I42)</f>
        <v>10422</v>
      </c>
      <c r="J43" s="43">
        <f>SUM(H43:I43)</f>
        <v>22030</v>
      </c>
    </row>
    <row r="44" spans="1:10" s="15" customFormat="1" x14ac:dyDescent="0.15">
      <c r="A44" s="16"/>
      <c r="B44" s="16"/>
      <c r="C44" s="16"/>
      <c r="D44" s="16"/>
    </row>
    <row r="45" spans="1:10" s="15" customFormat="1" x14ac:dyDescent="0.15">
      <c r="A45" s="8" t="s">
        <v>188</v>
      </c>
    </row>
    <row r="46" spans="1:10" s="16" customFormat="1" x14ac:dyDescent="0.15">
      <c r="A46" s="15"/>
      <c r="B46" s="15"/>
      <c r="C46" s="15"/>
      <c r="D46" s="15"/>
    </row>
    <row r="47" spans="1:10" s="15" customFormat="1" x14ac:dyDescent="0.15"/>
    <row r="48" spans="1:10" s="15" customFormat="1" x14ac:dyDescent="0.15"/>
    <row r="49" spans="1:4" s="16" customFormat="1" x14ac:dyDescent="0.15"/>
    <row r="50" spans="1:4" s="15" customFormat="1" x14ac:dyDescent="0.15"/>
    <row r="51" spans="1:4" s="15" customFormat="1" x14ac:dyDescent="0.15">
      <c r="A51" s="16"/>
      <c r="B51" s="16"/>
      <c r="C51" s="16"/>
      <c r="D51" s="16"/>
    </row>
    <row r="52" spans="1:4" s="16" customFormat="1" x14ac:dyDescent="0.15">
      <c r="A52" s="15"/>
      <c r="B52" s="15"/>
      <c r="C52" s="15"/>
      <c r="D52" s="15"/>
    </row>
    <row r="53" spans="1:4" s="15" customFormat="1" x14ac:dyDescent="0.15"/>
    <row r="54" spans="1:4" s="15" customFormat="1" x14ac:dyDescent="0.15"/>
    <row r="55" spans="1:4" s="16" customFormat="1" x14ac:dyDescent="0.15"/>
    <row r="56" spans="1:4" s="15" customFormat="1" x14ac:dyDescent="0.15"/>
    <row r="57" spans="1:4" s="15" customFormat="1" x14ac:dyDescent="0.15"/>
    <row r="58" spans="1:4" s="16" customFormat="1" x14ac:dyDescent="0.15"/>
    <row r="59" spans="1:4" s="15" customFormat="1" x14ac:dyDescent="0.15"/>
    <row r="60" spans="1:4" s="16" customFormat="1" x14ac:dyDescent="0.15">
      <c r="A60" s="15"/>
      <c r="B60" s="15"/>
      <c r="C60" s="15"/>
      <c r="D60" s="15"/>
    </row>
    <row r="61" spans="1:4" s="15" customFormat="1" x14ac:dyDescent="0.15">
      <c r="A61" s="16"/>
      <c r="B61" s="16"/>
      <c r="C61" s="16"/>
      <c r="D61" s="16"/>
    </row>
    <row r="62" spans="1:4" s="11" customFormat="1" x14ac:dyDescent="0.15">
      <c r="A62" s="15"/>
      <c r="B62" s="15"/>
      <c r="C62" s="15"/>
      <c r="D62" s="15"/>
    </row>
    <row r="63" spans="1:4" s="11" customFormat="1" x14ac:dyDescent="0.15">
      <c r="A63" s="15"/>
      <c r="B63" s="15"/>
      <c r="C63" s="15"/>
      <c r="D63" s="15"/>
    </row>
    <row r="64" spans="1:4" x14ac:dyDescent="0.15">
      <c r="A64" s="16"/>
      <c r="B64" s="16"/>
      <c r="C64" s="16"/>
      <c r="D64" s="16"/>
    </row>
    <row r="65" spans="1:4" x14ac:dyDescent="0.15">
      <c r="A65" s="15"/>
      <c r="B65" s="15"/>
      <c r="C65" s="15"/>
      <c r="D65" s="15"/>
    </row>
    <row r="66" spans="1:4" x14ac:dyDescent="0.15">
      <c r="A66" s="15"/>
      <c r="B66" s="15"/>
      <c r="C66" s="15"/>
      <c r="D66" s="15"/>
    </row>
    <row r="67" spans="1:4" x14ac:dyDescent="0.15">
      <c r="A67" s="16"/>
      <c r="B67" s="16"/>
      <c r="C67" s="16"/>
      <c r="D67" s="16"/>
    </row>
    <row r="68" spans="1:4" x14ac:dyDescent="0.15">
      <c r="A68" s="15"/>
      <c r="B68" s="15"/>
      <c r="C68" s="15"/>
      <c r="D68" s="15"/>
    </row>
    <row r="69" spans="1:4" x14ac:dyDescent="0.15">
      <c r="A69" s="15"/>
      <c r="B69" s="15"/>
      <c r="C69" s="15"/>
      <c r="D69" s="15"/>
    </row>
    <row r="70" spans="1:4" x14ac:dyDescent="0.15">
      <c r="A70" s="16"/>
      <c r="B70" s="16"/>
      <c r="C70" s="16"/>
      <c r="D70" s="16"/>
    </row>
    <row r="71" spans="1:4" x14ac:dyDescent="0.15">
      <c r="A71" s="15"/>
      <c r="B71" s="15"/>
      <c r="C71" s="15"/>
      <c r="D71" s="15"/>
    </row>
    <row r="72" spans="1:4" x14ac:dyDescent="0.15">
      <c r="A72" s="15"/>
      <c r="B72" s="15"/>
      <c r="C72" s="15"/>
      <c r="D72" s="15"/>
    </row>
    <row r="73" spans="1:4" x14ac:dyDescent="0.15">
      <c r="A73" s="16"/>
      <c r="B73" s="16"/>
      <c r="C73" s="16"/>
      <c r="D73" s="16"/>
    </row>
    <row r="74" spans="1:4" x14ac:dyDescent="0.15">
      <c r="A74" s="15"/>
      <c r="B74" s="15"/>
      <c r="C74" s="15"/>
      <c r="D74" s="15"/>
    </row>
    <row r="75" spans="1:4" x14ac:dyDescent="0.15">
      <c r="A75" s="15"/>
      <c r="B75" s="15"/>
      <c r="C75" s="15"/>
      <c r="D75" s="15"/>
    </row>
    <row r="76" spans="1:4" x14ac:dyDescent="0.15">
      <c r="A76" s="16"/>
      <c r="B76" s="16"/>
      <c r="C76" s="16"/>
      <c r="D76" s="16"/>
    </row>
    <row r="77" spans="1:4" x14ac:dyDescent="0.15">
      <c r="A77" s="15"/>
      <c r="B77" s="15"/>
      <c r="C77" s="15"/>
      <c r="D77" s="15"/>
    </row>
    <row r="78" spans="1:4" x14ac:dyDescent="0.15">
      <c r="A78" s="15"/>
      <c r="B78" s="15"/>
      <c r="C78" s="15"/>
      <c r="D78" s="15"/>
    </row>
    <row r="79" spans="1:4" x14ac:dyDescent="0.15">
      <c r="A79" s="16"/>
      <c r="B79" s="16"/>
      <c r="C79" s="16"/>
      <c r="D79" s="16"/>
    </row>
    <row r="80" spans="1:4" x14ac:dyDescent="0.15">
      <c r="A80" s="15"/>
      <c r="B80" s="15"/>
      <c r="C80" s="15"/>
      <c r="D80" s="15"/>
    </row>
    <row r="81" spans="1:4" x14ac:dyDescent="0.15">
      <c r="A81" s="15"/>
      <c r="B81" s="15"/>
      <c r="C81" s="15"/>
      <c r="D81" s="15"/>
    </row>
    <row r="82" spans="1:4" x14ac:dyDescent="0.15">
      <c r="A82" s="16"/>
      <c r="B82" s="16"/>
      <c r="C82" s="16"/>
      <c r="D82" s="16"/>
    </row>
    <row r="83" spans="1:4" x14ac:dyDescent="0.15">
      <c r="A83" s="15"/>
      <c r="B83" s="15"/>
      <c r="C83" s="15"/>
      <c r="D83" s="15"/>
    </row>
    <row r="84" spans="1:4" x14ac:dyDescent="0.15">
      <c r="A84" s="16"/>
      <c r="B84" s="16"/>
      <c r="C84" s="16"/>
      <c r="D84" s="16"/>
    </row>
    <row r="85" spans="1:4" x14ac:dyDescent="0.15">
      <c r="A85" s="15"/>
      <c r="B85" s="15"/>
      <c r="C85" s="15"/>
      <c r="D85" s="15"/>
    </row>
    <row r="86" spans="1:4" x14ac:dyDescent="0.15">
      <c r="A86" s="11"/>
      <c r="B86" s="11"/>
      <c r="C86" s="11"/>
      <c r="D86" s="11"/>
    </row>
    <row r="87" spans="1:4" x14ac:dyDescent="0.15">
      <c r="A87" s="11"/>
      <c r="B87" s="11"/>
      <c r="C87" s="11"/>
      <c r="D87" s="11"/>
    </row>
  </sheetData>
  <mergeCells count="65">
    <mergeCell ref="F5:F7"/>
    <mergeCell ref="F17:F19"/>
    <mergeCell ref="F20:F22"/>
    <mergeCell ref="F23:F25"/>
    <mergeCell ref="F11:F13"/>
    <mergeCell ref="F14:F16"/>
    <mergeCell ref="F8:F10"/>
    <mergeCell ref="F41:F43"/>
    <mergeCell ref="F38:F40"/>
    <mergeCell ref="F35:F37"/>
    <mergeCell ref="F26:F28"/>
    <mergeCell ref="F29:F31"/>
    <mergeCell ref="F32:F34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38:A40"/>
    <mergeCell ref="A41:A43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4"/>
    <mergeCell ref="D35:D37"/>
    <mergeCell ref="D38:D40"/>
    <mergeCell ref="D41:D43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62"/>
  <sheetViews>
    <sheetView view="pageBreakPreview" zoomScaleNormal="100" zoomScaleSheetLayoutView="100" workbookViewId="0">
      <pane xSplit="3" ySplit="5" topLeftCell="D48" activePane="bottomRight" state="frozen"/>
      <selection activeCell="M35" sqref="M35"/>
      <selection pane="topRight" activeCell="M35" sqref="M35"/>
      <selection pane="bottomLeft" activeCell="M35" sqref="M35"/>
      <selection pane="bottomRight" activeCell="E68" sqref="E68"/>
    </sheetView>
  </sheetViews>
  <sheetFormatPr defaultRowHeight="13.5" x14ac:dyDescent="0.15"/>
  <cols>
    <col min="1" max="1" width="16.375" style="1" customWidth="1"/>
    <col min="2" max="2" width="5.5" style="1" customWidth="1"/>
    <col min="3" max="3" width="37.5" style="1" customWidth="1"/>
    <col min="4" max="6" width="12.5" style="6" customWidth="1"/>
    <col min="7" max="16384" width="9" style="1"/>
  </cols>
  <sheetData>
    <row r="1" spans="1:6" x14ac:dyDescent="0.15">
      <c r="F1" s="2"/>
    </row>
    <row r="2" spans="1:6" ht="15" customHeight="1" x14ac:dyDescent="0.15">
      <c r="A2" s="193" t="s">
        <v>190</v>
      </c>
      <c r="B2" s="193"/>
      <c r="C2" s="193"/>
      <c r="E2" s="1"/>
      <c r="F2" s="1"/>
    </row>
    <row r="3" spans="1:6" ht="12" customHeight="1" thickBot="1" x14ac:dyDescent="0.2">
      <c r="E3" s="205" t="s">
        <v>104</v>
      </c>
      <c r="F3" s="205"/>
    </row>
    <row r="4" spans="1:6" s="7" customFormat="1" ht="15" customHeight="1" x14ac:dyDescent="0.15">
      <c r="A4" s="76"/>
      <c r="B4" s="77"/>
      <c r="C4" s="78" t="s">
        <v>92</v>
      </c>
      <c r="D4" s="198" t="s">
        <v>109</v>
      </c>
      <c r="E4" s="198"/>
      <c r="F4" s="199"/>
    </row>
    <row r="5" spans="1:6" s="7" customFormat="1" ht="15" customHeight="1" x14ac:dyDescent="0.15">
      <c r="A5" s="194" t="s">
        <v>91</v>
      </c>
      <c r="B5" s="195"/>
      <c r="C5" s="79"/>
      <c r="D5" s="37" t="s">
        <v>99</v>
      </c>
      <c r="E5" s="37" t="s">
        <v>100</v>
      </c>
      <c r="F5" s="33" t="s">
        <v>110</v>
      </c>
    </row>
    <row r="6" spans="1:6" s="7" customFormat="1" ht="15" customHeight="1" x14ac:dyDescent="0.15">
      <c r="A6" s="201" t="s">
        <v>9</v>
      </c>
      <c r="B6" s="34">
        <v>21</v>
      </c>
      <c r="C6" s="35" t="s">
        <v>10</v>
      </c>
      <c r="D6" s="80">
        <v>506</v>
      </c>
      <c r="E6" s="80"/>
      <c r="F6" s="81">
        <f>SUM(D6:E6)</f>
        <v>506</v>
      </c>
    </row>
    <row r="7" spans="1:6" s="7" customFormat="1" ht="15" customHeight="1" x14ac:dyDescent="0.15">
      <c r="A7" s="202"/>
      <c r="B7" s="42">
        <v>23</v>
      </c>
      <c r="C7" s="82" t="s">
        <v>12</v>
      </c>
      <c r="D7" s="83">
        <v>306</v>
      </c>
      <c r="E7" s="83">
        <v>4150</v>
      </c>
      <c r="F7" s="84">
        <f>SUM(D7:E7)</f>
        <v>4456</v>
      </c>
    </row>
    <row r="8" spans="1:6" s="7" customFormat="1" ht="15" customHeight="1" x14ac:dyDescent="0.15">
      <c r="A8" s="202"/>
      <c r="B8" s="42">
        <v>31</v>
      </c>
      <c r="C8" s="82" t="s">
        <v>14</v>
      </c>
      <c r="D8" s="83"/>
      <c r="E8" s="83">
        <v>96</v>
      </c>
      <c r="F8" s="84">
        <f>SUM(D8:E8)</f>
        <v>96</v>
      </c>
    </row>
    <row r="9" spans="1:6" s="7" customFormat="1" ht="15" customHeight="1" x14ac:dyDescent="0.15">
      <c r="A9" s="202"/>
      <c r="B9" s="42">
        <v>51</v>
      </c>
      <c r="C9" s="82" t="s">
        <v>16</v>
      </c>
      <c r="D9" s="83"/>
      <c r="E9" s="83">
        <v>986</v>
      </c>
      <c r="F9" s="84">
        <f>SUM(D9:E9)</f>
        <v>986</v>
      </c>
    </row>
    <row r="10" spans="1:6" s="7" customFormat="1" ht="15" customHeight="1" x14ac:dyDescent="0.15">
      <c r="A10" s="202"/>
      <c r="B10" s="42">
        <v>81</v>
      </c>
      <c r="C10" s="36" t="s">
        <v>19</v>
      </c>
      <c r="D10" s="83"/>
      <c r="E10" s="83">
        <v>18</v>
      </c>
      <c r="F10" s="84">
        <f>SUM(D10:E10)</f>
        <v>18</v>
      </c>
    </row>
    <row r="11" spans="1:6" s="7" customFormat="1" ht="15" customHeight="1" x14ac:dyDescent="0.15">
      <c r="A11" s="203"/>
      <c r="B11" s="200" t="s">
        <v>93</v>
      </c>
      <c r="C11" s="200"/>
      <c r="D11" s="85">
        <f>SUM(D6:D10)</f>
        <v>812</v>
      </c>
      <c r="E11" s="85">
        <f>SUM(E6:E10)</f>
        <v>5250</v>
      </c>
      <c r="F11" s="86">
        <f>SUM(F6:F10)</f>
        <v>6062</v>
      </c>
    </row>
    <row r="12" spans="1:6" s="7" customFormat="1" ht="15" customHeight="1" x14ac:dyDescent="0.15">
      <c r="A12" s="204" t="s">
        <v>21</v>
      </c>
      <c r="B12" s="87">
        <v>91</v>
      </c>
      <c r="C12" s="88" t="s">
        <v>196</v>
      </c>
      <c r="D12" s="80"/>
      <c r="E12" s="80"/>
      <c r="F12" s="81">
        <f>SUM(D12:E12)</f>
        <v>0</v>
      </c>
    </row>
    <row r="13" spans="1:6" s="7" customFormat="1" ht="15" customHeight="1" x14ac:dyDescent="0.15">
      <c r="A13" s="204"/>
      <c r="B13" s="40">
        <v>92</v>
      </c>
      <c r="C13" s="30" t="s">
        <v>5</v>
      </c>
      <c r="D13" s="83"/>
      <c r="E13" s="83">
        <v>1320</v>
      </c>
      <c r="F13" s="84">
        <f>SUM(D13:E13)</f>
        <v>1320</v>
      </c>
    </row>
    <row r="14" spans="1:6" s="7" customFormat="1" ht="15" customHeight="1" x14ac:dyDescent="0.15">
      <c r="A14" s="204"/>
      <c r="B14" s="40">
        <v>111</v>
      </c>
      <c r="C14" s="30" t="s">
        <v>197</v>
      </c>
      <c r="D14" s="83"/>
      <c r="E14" s="83">
        <v>8700</v>
      </c>
      <c r="F14" s="84">
        <f>SUM(D14:E14)</f>
        <v>8700</v>
      </c>
    </row>
    <row r="15" spans="1:6" s="7" customFormat="1" ht="15" customHeight="1" x14ac:dyDescent="0.15">
      <c r="A15" s="204"/>
      <c r="B15" s="40">
        <v>112</v>
      </c>
      <c r="C15" s="30" t="s">
        <v>24</v>
      </c>
      <c r="D15" s="83">
        <v>600</v>
      </c>
      <c r="E15" s="83">
        <v>36</v>
      </c>
      <c r="F15" s="84">
        <f>SUM(D15:E15)</f>
        <v>636</v>
      </c>
    </row>
    <row r="16" spans="1:6" s="7" customFormat="1" ht="15" customHeight="1" x14ac:dyDescent="0.15">
      <c r="A16" s="204"/>
      <c r="B16" s="41">
        <v>121</v>
      </c>
      <c r="C16" s="79" t="s">
        <v>25</v>
      </c>
      <c r="D16" s="89"/>
      <c r="E16" s="89">
        <v>80</v>
      </c>
      <c r="F16" s="90">
        <f>SUM(D16:E16)</f>
        <v>80</v>
      </c>
    </row>
    <row r="17" spans="1:6" s="7" customFormat="1" ht="15" customHeight="1" x14ac:dyDescent="0.15">
      <c r="A17" s="204"/>
      <c r="B17" s="200" t="s">
        <v>93</v>
      </c>
      <c r="C17" s="200"/>
      <c r="D17" s="85">
        <f>SUM(D12:D16)</f>
        <v>600</v>
      </c>
      <c r="E17" s="85">
        <f>SUM(E12:E16)</f>
        <v>10136</v>
      </c>
      <c r="F17" s="86">
        <f>SUM(F12:F16)</f>
        <v>10736</v>
      </c>
    </row>
    <row r="18" spans="1:6" s="7" customFormat="1" ht="15" customHeight="1" x14ac:dyDescent="0.15">
      <c r="A18" s="206" t="s">
        <v>26</v>
      </c>
      <c r="B18" s="87">
        <v>131</v>
      </c>
      <c r="C18" s="88" t="s">
        <v>7</v>
      </c>
      <c r="D18" s="80"/>
      <c r="E18" s="80">
        <v>260</v>
      </c>
      <c r="F18" s="81">
        <f t="shared" ref="F18:F55" si="0">SUM(D18:E18)</f>
        <v>260</v>
      </c>
    </row>
    <row r="19" spans="1:6" s="7" customFormat="1" ht="15" customHeight="1" x14ac:dyDescent="0.15">
      <c r="A19" s="207"/>
      <c r="B19" s="40">
        <v>161</v>
      </c>
      <c r="C19" s="30" t="s">
        <v>106</v>
      </c>
      <c r="D19" s="83">
        <v>112</v>
      </c>
      <c r="E19" s="83"/>
      <c r="F19" s="84">
        <f t="shared" si="0"/>
        <v>112</v>
      </c>
    </row>
    <row r="20" spans="1:6" s="7" customFormat="1" ht="15" customHeight="1" x14ac:dyDescent="0.15">
      <c r="A20" s="207"/>
      <c r="B20" s="40">
        <v>162</v>
      </c>
      <c r="C20" s="30" t="s">
        <v>102</v>
      </c>
      <c r="D20" s="83"/>
      <c r="E20" s="83">
        <v>18</v>
      </c>
      <c r="F20" s="84">
        <f>SUM(D20:E20)</f>
        <v>18</v>
      </c>
    </row>
    <row r="21" spans="1:6" s="7" customFormat="1" ht="15" customHeight="1" x14ac:dyDescent="0.15">
      <c r="A21" s="207"/>
      <c r="B21" s="40">
        <v>201</v>
      </c>
      <c r="C21" s="30" t="s">
        <v>202</v>
      </c>
      <c r="D21" s="110"/>
      <c r="E21" s="110">
        <v>18</v>
      </c>
      <c r="F21" s="84">
        <f>SUM(D21:E21)</f>
        <v>18</v>
      </c>
    </row>
    <row r="22" spans="1:6" s="7" customFormat="1" ht="15" customHeight="1" x14ac:dyDescent="0.15">
      <c r="A22" s="207"/>
      <c r="B22" s="128">
        <v>211</v>
      </c>
      <c r="C22" s="79" t="s">
        <v>34</v>
      </c>
      <c r="D22" s="115">
        <v>1404</v>
      </c>
      <c r="E22" s="115">
        <v>2794</v>
      </c>
      <c r="F22" s="90">
        <f t="shared" si="0"/>
        <v>4198</v>
      </c>
    </row>
    <row r="23" spans="1:6" s="7" customFormat="1" ht="15" customHeight="1" x14ac:dyDescent="0.15">
      <c r="A23" s="208"/>
      <c r="B23" s="200" t="s">
        <v>93</v>
      </c>
      <c r="C23" s="200"/>
      <c r="D23" s="85">
        <f>SUM(D18:D22)</f>
        <v>1516</v>
      </c>
      <c r="E23" s="85">
        <f>SUM(E18:E22)</f>
        <v>3090</v>
      </c>
      <c r="F23" s="86">
        <f>SUM(F18:F22)</f>
        <v>4606</v>
      </c>
    </row>
    <row r="24" spans="1:6" s="7" customFormat="1" ht="15" customHeight="1" x14ac:dyDescent="0.15">
      <c r="A24" s="206" t="s">
        <v>36</v>
      </c>
      <c r="B24" s="87">
        <v>221</v>
      </c>
      <c r="C24" s="88" t="s">
        <v>35</v>
      </c>
      <c r="D24" s="80"/>
      <c r="E24" s="80">
        <v>524</v>
      </c>
      <c r="F24" s="81">
        <f t="shared" si="0"/>
        <v>524</v>
      </c>
    </row>
    <row r="25" spans="1:6" s="7" customFormat="1" ht="15" customHeight="1" x14ac:dyDescent="0.15">
      <c r="A25" s="207"/>
      <c r="B25" s="40">
        <v>231</v>
      </c>
      <c r="C25" s="30" t="s">
        <v>38</v>
      </c>
      <c r="D25" s="83"/>
      <c r="E25" s="83">
        <v>3136</v>
      </c>
      <c r="F25" s="84">
        <f t="shared" si="0"/>
        <v>3136</v>
      </c>
    </row>
    <row r="26" spans="1:6" s="7" customFormat="1" ht="15" customHeight="1" x14ac:dyDescent="0.15">
      <c r="A26" s="207"/>
      <c r="B26" s="40">
        <v>241</v>
      </c>
      <c r="C26" s="30" t="s">
        <v>39</v>
      </c>
      <c r="D26" s="83">
        <v>240</v>
      </c>
      <c r="E26" s="83">
        <v>1056</v>
      </c>
      <c r="F26" s="84">
        <f t="shared" si="0"/>
        <v>1296</v>
      </c>
    </row>
    <row r="27" spans="1:6" s="7" customFormat="1" ht="15" customHeight="1" x14ac:dyDescent="0.15">
      <c r="A27" s="207"/>
      <c r="B27" s="40">
        <v>255</v>
      </c>
      <c r="C27" s="30" t="s">
        <v>44</v>
      </c>
      <c r="D27" s="83">
        <v>1920</v>
      </c>
      <c r="E27" s="83">
        <v>6599</v>
      </c>
      <c r="F27" s="84">
        <f t="shared" si="0"/>
        <v>8519</v>
      </c>
    </row>
    <row r="28" spans="1:6" s="7" customFormat="1" ht="15" customHeight="1" x14ac:dyDescent="0.15">
      <c r="A28" s="207"/>
      <c r="B28" s="40">
        <v>256</v>
      </c>
      <c r="C28" s="30" t="s">
        <v>45</v>
      </c>
      <c r="D28" s="83"/>
      <c r="E28" s="83">
        <v>118</v>
      </c>
      <c r="F28" s="84">
        <f t="shared" si="0"/>
        <v>118</v>
      </c>
    </row>
    <row r="29" spans="1:6" s="7" customFormat="1" ht="15" customHeight="1" x14ac:dyDescent="0.15">
      <c r="A29" s="207"/>
      <c r="B29" s="40">
        <v>261</v>
      </c>
      <c r="C29" s="30" t="s">
        <v>46</v>
      </c>
      <c r="D29" s="83">
        <v>744</v>
      </c>
      <c r="E29" s="83">
        <v>695</v>
      </c>
      <c r="F29" s="84">
        <f t="shared" si="0"/>
        <v>1439</v>
      </c>
    </row>
    <row r="30" spans="1:6" s="7" customFormat="1" ht="15" customHeight="1" x14ac:dyDescent="0.15">
      <c r="A30" s="207"/>
      <c r="B30" s="40">
        <v>262</v>
      </c>
      <c r="C30" s="30" t="s">
        <v>47</v>
      </c>
      <c r="D30" s="83">
        <v>2108</v>
      </c>
      <c r="E30" s="83">
        <v>1346</v>
      </c>
      <c r="F30" s="84">
        <f t="shared" si="0"/>
        <v>3454</v>
      </c>
    </row>
    <row r="31" spans="1:6" s="7" customFormat="1" ht="15" customHeight="1" x14ac:dyDescent="0.15">
      <c r="A31" s="207"/>
      <c r="B31" s="41">
        <v>265</v>
      </c>
      <c r="C31" s="79" t="s">
        <v>50</v>
      </c>
      <c r="D31" s="89"/>
      <c r="E31" s="89">
        <v>184</v>
      </c>
      <c r="F31" s="90">
        <f t="shared" si="0"/>
        <v>184</v>
      </c>
    </row>
    <row r="32" spans="1:6" s="7" customFormat="1" ht="15" customHeight="1" x14ac:dyDescent="0.15">
      <c r="A32" s="208"/>
      <c r="B32" s="200" t="s">
        <v>93</v>
      </c>
      <c r="C32" s="200"/>
      <c r="D32" s="85">
        <f>SUM(D24:D31)</f>
        <v>5012</v>
      </c>
      <c r="E32" s="85">
        <f>SUM(E24:E31)</f>
        <v>13658</v>
      </c>
      <c r="F32" s="86">
        <f>SUM(F24:F31)</f>
        <v>18670</v>
      </c>
    </row>
    <row r="33" spans="1:6" s="7" customFormat="1" ht="15" customHeight="1" x14ac:dyDescent="0.15">
      <c r="A33" s="206" t="s">
        <v>52</v>
      </c>
      <c r="B33" s="40">
        <v>351</v>
      </c>
      <c r="C33" s="30" t="s">
        <v>61</v>
      </c>
      <c r="D33" s="83">
        <v>128</v>
      </c>
      <c r="E33" s="92">
        <v>9242</v>
      </c>
      <c r="F33" s="91">
        <f t="shared" si="0"/>
        <v>9370</v>
      </c>
    </row>
    <row r="34" spans="1:6" s="7" customFormat="1" ht="15" customHeight="1" x14ac:dyDescent="0.15">
      <c r="A34" s="207"/>
      <c r="B34" s="40">
        <v>361</v>
      </c>
      <c r="C34" s="30" t="s">
        <v>62</v>
      </c>
      <c r="D34" s="83">
        <v>18</v>
      </c>
      <c r="E34" s="92">
        <v>54</v>
      </c>
      <c r="F34" s="91">
        <f t="shared" si="0"/>
        <v>72</v>
      </c>
    </row>
    <row r="35" spans="1:6" s="7" customFormat="1" ht="15" customHeight="1" x14ac:dyDescent="0.15">
      <c r="A35" s="207"/>
      <c r="B35" s="41">
        <v>371</v>
      </c>
      <c r="C35" s="79" t="s">
        <v>3</v>
      </c>
      <c r="D35" s="89">
        <v>2068</v>
      </c>
      <c r="E35" s="93">
        <v>2546</v>
      </c>
      <c r="F35" s="94">
        <f t="shared" si="0"/>
        <v>4614</v>
      </c>
    </row>
    <row r="36" spans="1:6" s="7" customFormat="1" ht="15" customHeight="1" x14ac:dyDescent="0.15">
      <c r="A36" s="208"/>
      <c r="B36" s="200" t="s">
        <v>93</v>
      </c>
      <c r="C36" s="200"/>
      <c r="D36" s="85">
        <f>SUM(D33:D35)</f>
        <v>2214</v>
      </c>
      <c r="E36" s="95">
        <f>SUM(E33:E35)</f>
        <v>11842</v>
      </c>
      <c r="F36" s="96">
        <f>SUM(F33:F35)</f>
        <v>14056</v>
      </c>
    </row>
    <row r="37" spans="1:6" s="7" customFormat="1" ht="15" customHeight="1" x14ac:dyDescent="0.15">
      <c r="A37" s="206" t="s">
        <v>64</v>
      </c>
      <c r="B37" s="87">
        <v>381</v>
      </c>
      <c r="C37" s="88" t="s">
        <v>63</v>
      </c>
      <c r="D37" s="80"/>
      <c r="E37" s="97">
        <v>5020</v>
      </c>
      <c r="F37" s="98">
        <f t="shared" si="0"/>
        <v>5020</v>
      </c>
    </row>
    <row r="38" spans="1:6" s="7" customFormat="1" ht="15" customHeight="1" x14ac:dyDescent="0.15">
      <c r="A38" s="207"/>
      <c r="B38" s="40">
        <v>391</v>
      </c>
      <c r="C38" s="30" t="s">
        <v>65</v>
      </c>
      <c r="D38" s="83"/>
      <c r="E38" s="92">
        <v>1950</v>
      </c>
      <c r="F38" s="91">
        <f t="shared" si="0"/>
        <v>1950</v>
      </c>
    </row>
    <row r="39" spans="1:6" s="7" customFormat="1" ht="15" customHeight="1" x14ac:dyDescent="0.15">
      <c r="A39" s="207"/>
      <c r="B39" s="40">
        <v>401</v>
      </c>
      <c r="C39" s="30" t="s">
        <v>66</v>
      </c>
      <c r="D39" s="83"/>
      <c r="E39" s="92">
        <v>4006</v>
      </c>
      <c r="F39" s="91">
        <f t="shared" si="0"/>
        <v>4006</v>
      </c>
    </row>
    <row r="40" spans="1:6" s="7" customFormat="1" ht="15" customHeight="1" x14ac:dyDescent="0.15">
      <c r="A40" s="207"/>
      <c r="B40" s="40">
        <v>411</v>
      </c>
      <c r="C40" s="30" t="s">
        <v>67</v>
      </c>
      <c r="D40" s="83"/>
      <c r="E40" s="92">
        <v>1332</v>
      </c>
      <c r="F40" s="91">
        <f t="shared" si="0"/>
        <v>1332</v>
      </c>
    </row>
    <row r="41" spans="1:6" s="7" customFormat="1" ht="15" customHeight="1" x14ac:dyDescent="0.15">
      <c r="A41" s="207"/>
      <c r="B41" s="40">
        <v>421</v>
      </c>
      <c r="C41" s="30" t="s">
        <v>68</v>
      </c>
      <c r="D41" s="83">
        <v>802</v>
      </c>
      <c r="E41" s="92">
        <v>11158</v>
      </c>
      <c r="F41" s="91">
        <f t="shared" si="0"/>
        <v>11960</v>
      </c>
    </row>
    <row r="42" spans="1:6" s="7" customFormat="1" ht="15" customHeight="1" x14ac:dyDescent="0.15">
      <c r="A42" s="207"/>
      <c r="B42" s="40">
        <v>422</v>
      </c>
      <c r="C42" s="30" t="s">
        <v>203</v>
      </c>
      <c r="D42" s="83">
        <v>76</v>
      </c>
      <c r="E42" s="92"/>
      <c r="F42" s="91">
        <f>SUM(D42:E42)</f>
        <v>76</v>
      </c>
    </row>
    <row r="43" spans="1:6" s="7" customFormat="1" ht="15" customHeight="1" x14ac:dyDescent="0.15">
      <c r="A43" s="208"/>
      <c r="B43" s="196" t="s">
        <v>93</v>
      </c>
      <c r="C43" s="197"/>
      <c r="D43" s="85">
        <f>SUM(D37:D42)</f>
        <v>878</v>
      </c>
      <c r="E43" s="95">
        <f>SUM(E37:E42)</f>
        <v>23466</v>
      </c>
      <c r="F43" s="96">
        <f>SUM(F37:F42)</f>
        <v>24344</v>
      </c>
    </row>
    <row r="44" spans="1:6" s="7" customFormat="1" ht="15" customHeight="1" x14ac:dyDescent="0.15">
      <c r="A44" s="204" t="s">
        <v>107</v>
      </c>
      <c r="B44" s="87">
        <v>441</v>
      </c>
      <c r="C44" s="88" t="s">
        <v>74</v>
      </c>
      <c r="D44" s="80"/>
      <c r="E44" s="97">
        <v>320</v>
      </c>
      <c r="F44" s="98">
        <f t="shared" si="0"/>
        <v>320</v>
      </c>
    </row>
    <row r="45" spans="1:6" s="7" customFormat="1" ht="15" customHeight="1" x14ac:dyDescent="0.15">
      <c r="A45" s="204"/>
      <c r="B45" s="40">
        <v>442</v>
      </c>
      <c r="C45" s="30" t="s">
        <v>75</v>
      </c>
      <c r="D45" s="83"/>
      <c r="E45" s="83">
        <v>239</v>
      </c>
      <c r="F45" s="84">
        <f t="shared" si="0"/>
        <v>239</v>
      </c>
    </row>
    <row r="46" spans="1:6" s="7" customFormat="1" ht="15" customHeight="1" x14ac:dyDescent="0.15">
      <c r="A46" s="204"/>
      <c r="B46" s="40">
        <v>443</v>
      </c>
      <c r="C46" s="30" t="s">
        <v>76</v>
      </c>
      <c r="D46" s="83">
        <v>620</v>
      </c>
      <c r="E46" s="83">
        <v>79</v>
      </c>
      <c r="F46" s="84">
        <f t="shared" si="0"/>
        <v>699</v>
      </c>
    </row>
    <row r="47" spans="1:6" s="7" customFormat="1" ht="15" customHeight="1" x14ac:dyDescent="0.15">
      <c r="A47" s="204"/>
      <c r="B47" s="40">
        <v>444</v>
      </c>
      <c r="C47" s="30" t="s">
        <v>77</v>
      </c>
      <c r="D47" s="83">
        <v>55505</v>
      </c>
      <c r="E47" s="83">
        <v>198</v>
      </c>
      <c r="F47" s="84">
        <f t="shared" si="0"/>
        <v>55703</v>
      </c>
    </row>
    <row r="48" spans="1:6" s="7" customFormat="1" ht="15" customHeight="1" x14ac:dyDescent="0.15">
      <c r="A48" s="204"/>
      <c r="B48" s="40">
        <v>451</v>
      </c>
      <c r="C48" s="30" t="s">
        <v>78</v>
      </c>
      <c r="D48" s="83">
        <v>1120</v>
      </c>
      <c r="E48" s="83">
        <v>1288</v>
      </c>
      <c r="F48" s="84">
        <f t="shared" si="0"/>
        <v>2408</v>
      </c>
    </row>
    <row r="49" spans="1:6" s="7" customFormat="1" ht="15" customHeight="1" x14ac:dyDescent="0.15">
      <c r="A49" s="204"/>
      <c r="B49" s="40">
        <v>461</v>
      </c>
      <c r="C49" s="30" t="s">
        <v>79</v>
      </c>
      <c r="D49" s="83"/>
      <c r="E49" s="83">
        <v>9512</v>
      </c>
      <c r="F49" s="84">
        <f t="shared" si="0"/>
        <v>9512</v>
      </c>
    </row>
    <row r="50" spans="1:6" s="7" customFormat="1" ht="15" customHeight="1" x14ac:dyDescent="0.15">
      <c r="A50" s="204"/>
      <c r="B50" s="41">
        <v>471</v>
      </c>
      <c r="C50" s="79" t="s">
        <v>80</v>
      </c>
      <c r="D50" s="89">
        <v>2883</v>
      </c>
      <c r="E50" s="93">
        <v>657</v>
      </c>
      <c r="F50" s="94">
        <f>SUM(D50:E50)</f>
        <v>3540</v>
      </c>
    </row>
    <row r="51" spans="1:6" s="7" customFormat="1" ht="15" customHeight="1" x14ac:dyDescent="0.15">
      <c r="A51" s="204"/>
      <c r="B51" s="200" t="s">
        <v>93</v>
      </c>
      <c r="C51" s="200"/>
      <c r="D51" s="95">
        <f>SUM(D44:D50)</f>
        <v>60128</v>
      </c>
      <c r="E51" s="95">
        <f>SUM(E44:E50)</f>
        <v>12293</v>
      </c>
      <c r="F51" s="96">
        <f>SUM(F44:F50)</f>
        <v>72421</v>
      </c>
    </row>
    <row r="52" spans="1:6" s="7" customFormat="1" ht="15" customHeight="1" x14ac:dyDescent="0.15">
      <c r="A52" s="204" t="s">
        <v>204</v>
      </c>
      <c r="B52" s="40">
        <v>491</v>
      </c>
      <c r="C52" s="30" t="s">
        <v>111</v>
      </c>
      <c r="D52" s="92">
        <v>2540</v>
      </c>
      <c r="E52" s="92"/>
      <c r="F52" s="91">
        <f>SUM(D52:E52)</f>
        <v>2540</v>
      </c>
    </row>
    <row r="53" spans="1:6" s="7" customFormat="1" ht="15" customHeight="1" x14ac:dyDescent="0.15">
      <c r="A53" s="204"/>
      <c r="B53" s="40">
        <v>501</v>
      </c>
      <c r="C53" s="30" t="s">
        <v>81</v>
      </c>
      <c r="D53" s="92"/>
      <c r="E53" s="92">
        <v>2724</v>
      </c>
      <c r="F53" s="91">
        <f>SUM(D53:E53)</f>
        <v>2724</v>
      </c>
    </row>
    <row r="54" spans="1:6" s="7" customFormat="1" ht="15" customHeight="1" x14ac:dyDescent="0.15">
      <c r="A54" s="204"/>
      <c r="B54" s="40">
        <v>521</v>
      </c>
      <c r="C54" s="30" t="s">
        <v>152</v>
      </c>
      <c r="D54" s="92">
        <v>1190</v>
      </c>
      <c r="E54" s="92">
        <v>928</v>
      </c>
      <c r="F54" s="91">
        <f>SUM(D54:E54)</f>
        <v>2118</v>
      </c>
    </row>
    <row r="55" spans="1:6" s="7" customFormat="1" ht="15" customHeight="1" x14ac:dyDescent="0.15">
      <c r="A55" s="204"/>
      <c r="B55" s="41">
        <v>531</v>
      </c>
      <c r="C55" s="79" t="s">
        <v>153</v>
      </c>
      <c r="D55" s="93">
        <v>38</v>
      </c>
      <c r="E55" s="93">
        <v>134</v>
      </c>
      <c r="F55" s="94">
        <f t="shared" si="0"/>
        <v>172</v>
      </c>
    </row>
    <row r="56" spans="1:6" s="7" customFormat="1" ht="15" customHeight="1" x14ac:dyDescent="0.15">
      <c r="A56" s="204"/>
      <c r="B56" s="200" t="s">
        <v>93</v>
      </c>
      <c r="C56" s="200"/>
      <c r="D56" s="95">
        <f>SUM(D52:D55)</f>
        <v>3768</v>
      </c>
      <c r="E56" s="95">
        <f>SUM(E52:E55)</f>
        <v>3786</v>
      </c>
      <c r="F56" s="96">
        <f>SUM(F52:F55)</f>
        <v>7554</v>
      </c>
    </row>
    <row r="57" spans="1:6" s="7" customFormat="1" ht="15" customHeight="1" thickBot="1" x14ac:dyDescent="0.2">
      <c r="A57" s="209" t="s">
        <v>101</v>
      </c>
      <c r="B57" s="210"/>
      <c r="C57" s="211"/>
      <c r="D57" s="99">
        <f>D11+D17+D23+D32+D36+D43+D51+D56</f>
        <v>74928</v>
      </c>
      <c r="E57" s="99">
        <f>E11+E17+E23+E32+E36+E43+E51+E56</f>
        <v>83521</v>
      </c>
      <c r="F57" s="100">
        <f>F11+F17+F23+F32+F36+F43+F51+F56</f>
        <v>158449</v>
      </c>
    </row>
    <row r="58" spans="1:6" s="7" customFormat="1" ht="15" customHeight="1" x14ac:dyDescent="0.15">
      <c r="A58" s="1"/>
      <c r="B58" s="1"/>
      <c r="C58" s="1"/>
      <c r="D58" s="6"/>
      <c r="E58" s="6"/>
      <c r="F58" s="6"/>
    </row>
    <row r="59" spans="1:6" s="7" customFormat="1" ht="15" customHeight="1" x14ac:dyDescent="0.15">
      <c r="A59" s="1"/>
      <c r="B59" s="1"/>
      <c r="C59" s="1"/>
      <c r="D59" s="6"/>
      <c r="E59" s="6"/>
      <c r="F59" s="6"/>
    </row>
    <row r="60" spans="1:6" ht="15" customHeight="1" x14ac:dyDescent="0.15"/>
    <row r="61" spans="1:6" ht="15" customHeight="1" x14ac:dyDescent="0.15"/>
    <row r="62" spans="1:6" ht="15" customHeight="1" x14ac:dyDescent="0.15"/>
  </sheetData>
  <mergeCells count="21">
    <mergeCell ref="B56:C56"/>
    <mergeCell ref="A52:A56"/>
    <mergeCell ref="B36:C36"/>
    <mergeCell ref="A57:C57"/>
    <mergeCell ref="B51:C51"/>
    <mergeCell ref="A44:A51"/>
    <mergeCell ref="A37:A43"/>
    <mergeCell ref="A33:A36"/>
    <mergeCell ref="A2:C2"/>
    <mergeCell ref="A5:B5"/>
    <mergeCell ref="B43:C43"/>
    <mergeCell ref="D4:F4"/>
    <mergeCell ref="B11:C11"/>
    <mergeCell ref="B17:C17"/>
    <mergeCell ref="B32:C32"/>
    <mergeCell ref="B23:C23"/>
    <mergeCell ref="A6:A11"/>
    <mergeCell ref="A12:A17"/>
    <mergeCell ref="E3:F3"/>
    <mergeCell ref="A18:A23"/>
    <mergeCell ref="A24:A32"/>
  </mergeCells>
  <phoneticPr fontId="2"/>
  <printOptions horizontalCentered="1" verticalCentered="1"/>
  <pageMargins left="0.78740157480314965" right="0.39370078740157483" top="0.39370078740157483" bottom="0.39370078740157483" header="0.51181102362204722" footer="0.51181102362204722"/>
  <pageSetup paperSize="9" scale="9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62"/>
  <sheetViews>
    <sheetView view="pageBreakPreview" topLeftCell="A49" zoomScaleNormal="100" zoomScaleSheetLayoutView="100" workbookViewId="0">
      <selection activeCell="J11" sqref="J11"/>
    </sheetView>
  </sheetViews>
  <sheetFormatPr defaultRowHeight="13.5" x14ac:dyDescent="0.15"/>
  <cols>
    <col min="1" max="1" width="16.375" style="1" customWidth="1"/>
    <col min="2" max="2" width="5.5" style="1" customWidth="1"/>
    <col min="3" max="3" width="37.5" style="1" customWidth="1"/>
    <col min="4" max="6" width="12.5" style="6" customWidth="1"/>
    <col min="7" max="16384" width="9" style="1"/>
  </cols>
  <sheetData>
    <row r="1" spans="1:6" ht="15.75" customHeight="1" x14ac:dyDescent="0.15">
      <c r="F1" s="2"/>
    </row>
    <row r="2" spans="1:6" ht="17.25" x14ac:dyDescent="0.15">
      <c r="A2" s="109" t="s">
        <v>200</v>
      </c>
      <c r="F2" s="2"/>
    </row>
    <row r="3" spans="1:6" ht="15.75" customHeight="1" thickBot="1" x14ac:dyDescent="0.2">
      <c r="A3" s="212"/>
      <c r="B3" s="212"/>
      <c r="C3" s="212"/>
      <c r="E3" s="205" t="s">
        <v>145</v>
      </c>
      <c r="F3" s="205"/>
    </row>
    <row r="4" spans="1:6" s="7" customFormat="1" ht="15" customHeight="1" x14ac:dyDescent="0.15">
      <c r="A4" s="76"/>
      <c r="B4" s="77"/>
      <c r="C4" s="78" t="s">
        <v>92</v>
      </c>
      <c r="D4" s="198" t="s">
        <v>109</v>
      </c>
      <c r="E4" s="198"/>
      <c r="F4" s="199"/>
    </row>
    <row r="5" spans="1:6" s="7" customFormat="1" ht="15" customHeight="1" x14ac:dyDescent="0.15">
      <c r="A5" s="194" t="s">
        <v>91</v>
      </c>
      <c r="B5" s="195"/>
      <c r="C5" s="79"/>
      <c r="D5" s="124" t="s">
        <v>99</v>
      </c>
      <c r="E5" s="124" t="s">
        <v>100</v>
      </c>
      <c r="F5" s="125" t="s">
        <v>110</v>
      </c>
    </row>
    <row r="6" spans="1:6" s="7" customFormat="1" ht="15" customHeight="1" x14ac:dyDescent="0.15">
      <c r="A6" s="214" t="s">
        <v>9</v>
      </c>
      <c r="B6" s="126">
        <v>21</v>
      </c>
      <c r="C6" s="127" t="s">
        <v>10</v>
      </c>
      <c r="D6" s="113">
        <v>45</v>
      </c>
      <c r="E6" s="113"/>
      <c r="F6" s="114">
        <f>SUM(D6:E6)</f>
        <v>45</v>
      </c>
    </row>
    <row r="7" spans="1:6" s="7" customFormat="1" ht="15" customHeight="1" x14ac:dyDescent="0.15">
      <c r="A7" s="202"/>
      <c r="B7" s="42">
        <v>23</v>
      </c>
      <c r="C7" s="82" t="s">
        <v>12</v>
      </c>
      <c r="D7" s="110">
        <v>17</v>
      </c>
      <c r="E7" s="110">
        <v>323</v>
      </c>
      <c r="F7" s="84">
        <f>SUM(D7:E7)</f>
        <v>340</v>
      </c>
    </row>
    <row r="8" spans="1:6" s="7" customFormat="1" ht="15" customHeight="1" x14ac:dyDescent="0.15">
      <c r="A8" s="202"/>
      <c r="B8" s="42">
        <v>31</v>
      </c>
      <c r="C8" s="82" t="s">
        <v>14</v>
      </c>
      <c r="D8" s="110"/>
      <c r="E8" s="110">
        <v>8</v>
      </c>
      <c r="F8" s="84">
        <f>SUM(D8:E8)</f>
        <v>8</v>
      </c>
    </row>
    <row r="9" spans="1:6" s="7" customFormat="1" ht="15" customHeight="1" x14ac:dyDescent="0.15">
      <c r="A9" s="202"/>
      <c r="B9" s="42">
        <v>51</v>
      </c>
      <c r="C9" s="82" t="s">
        <v>16</v>
      </c>
      <c r="D9" s="110"/>
      <c r="E9" s="110">
        <v>93</v>
      </c>
      <c r="F9" s="84">
        <f>SUM(D9:E9)</f>
        <v>93</v>
      </c>
    </row>
    <row r="10" spans="1:6" s="7" customFormat="1" ht="15" customHeight="1" x14ac:dyDescent="0.15">
      <c r="A10" s="202"/>
      <c r="B10" s="42">
        <v>81</v>
      </c>
      <c r="C10" s="36" t="s">
        <v>19</v>
      </c>
      <c r="D10" s="110"/>
      <c r="E10" s="110">
        <v>1</v>
      </c>
      <c r="F10" s="84">
        <f>SUM(D10:E10)</f>
        <v>1</v>
      </c>
    </row>
    <row r="11" spans="1:6" s="7" customFormat="1" ht="15" customHeight="1" x14ac:dyDescent="0.15">
      <c r="A11" s="203"/>
      <c r="B11" s="213" t="s">
        <v>93</v>
      </c>
      <c r="C11" s="213"/>
      <c r="D11" s="116">
        <f>SUM(D6:D10)</f>
        <v>62</v>
      </c>
      <c r="E11" s="116">
        <f>SUM(E6:E10)</f>
        <v>425</v>
      </c>
      <c r="F11" s="117">
        <f>SUM(F6:F10)</f>
        <v>487</v>
      </c>
    </row>
    <row r="12" spans="1:6" s="7" customFormat="1" ht="15" customHeight="1" x14ac:dyDescent="0.15">
      <c r="A12" s="215" t="s">
        <v>21</v>
      </c>
      <c r="B12" s="111">
        <v>91</v>
      </c>
      <c r="C12" s="112" t="s">
        <v>189</v>
      </c>
      <c r="D12" s="113"/>
      <c r="E12" s="113"/>
      <c r="F12" s="114">
        <f>SUM(D12:E12)</f>
        <v>0</v>
      </c>
    </row>
    <row r="13" spans="1:6" s="7" customFormat="1" ht="15" customHeight="1" x14ac:dyDescent="0.15">
      <c r="A13" s="215"/>
      <c r="B13" s="40">
        <v>92</v>
      </c>
      <c r="C13" s="30" t="s">
        <v>5</v>
      </c>
      <c r="D13" s="110"/>
      <c r="E13" s="110">
        <v>132</v>
      </c>
      <c r="F13" s="84">
        <f>SUM(D13:E13)</f>
        <v>132</v>
      </c>
    </row>
    <row r="14" spans="1:6" s="7" customFormat="1" ht="15" customHeight="1" x14ac:dyDescent="0.15">
      <c r="A14" s="215"/>
      <c r="B14" s="40">
        <v>111</v>
      </c>
      <c r="C14" s="30" t="s">
        <v>194</v>
      </c>
      <c r="D14" s="110"/>
      <c r="E14" s="110">
        <v>486</v>
      </c>
      <c r="F14" s="84">
        <f>SUM(D14:E14)</f>
        <v>486</v>
      </c>
    </row>
    <row r="15" spans="1:6" s="7" customFormat="1" ht="15" customHeight="1" x14ac:dyDescent="0.15">
      <c r="A15" s="215"/>
      <c r="B15" s="40">
        <v>112</v>
      </c>
      <c r="C15" s="30" t="s">
        <v>24</v>
      </c>
      <c r="D15" s="110">
        <v>60</v>
      </c>
      <c r="E15" s="110">
        <v>2</v>
      </c>
      <c r="F15" s="84">
        <f>SUM(D15:E15)</f>
        <v>62</v>
      </c>
    </row>
    <row r="16" spans="1:6" s="7" customFormat="1" ht="15" customHeight="1" x14ac:dyDescent="0.15">
      <c r="A16" s="215"/>
      <c r="B16" s="108">
        <v>121</v>
      </c>
      <c r="C16" s="79" t="s">
        <v>25</v>
      </c>
      <c r="D16" s="115"/>
      <c r="E16" s="115">
        <v>8</v>
      </c>
      <c r="F16" s="90">
        <f>SUM(D16:E16)</f>
        <v>8</v>
      </c>
    </row>
    <row r="17" spans="1:6" s="7" customFormat="1" ht="15" customHeight="1" x14ac:dyDescent="0.15">
      <c r="A17" s="215"/>
      <c r="B17" s="213" t="s">
        <v>93</v>
      </c>
      <c r="C17" s="213"/>
      <c r="D17" s="116">
        <f>SUM(D12:D16)</f>
        <v>60</v>
      </c>
      <c r="E17" s="116">
        <f>SUM(E12:E16)</f>
        <v>628</v>
      </c>
      <c r="F17" s="117">
        <f>SUM(F12:F16)</f>
        <v>688</v>
      </c>
    </row>
    <row r="18" spans="1:6" s="7" customFormat="1" ht="15" customHeight="1" x14ac:dyDescent="0.15">
      <c r="A18" s="216" t="s">
        <v>26</v>
      </c>
      <c r="B18" s="111">
        <v>131</v>
      </c>
      <c r="C18" s="112" t="s">
        <v>7</v>
      </c>
      <c r="D18" s="113"/>
      <c r="E18" s="113">
        <v>26</v>
      </c>
      <c r="F18" s="114">
        <f t="shared" ref="F18:F55" si="0">SUM(D18:E18)</f>
        <v>26</v>
      </c>
    </row>
    <row r="19" spans="1:6" s="7" customFormat="1" ht="15" customHeight="1" x14ac:dyDescent="0.15">
      <c r="A19" s="207"/>
      <c r="B19" s="40">
        <v>161</v>
      </c>
      <c r="C19" s="30" t="s">
        <v>106</v>
      </c>
      <c r="D19" s="110">
        <v>8</v>
      </c>
      <c r="E19" s="110"/>
      <c r="F19" s="84">
        <f t="shared" si="0"/>
        <v>8</v>
      </c>
    </row>
    <row r="20" spans="1:6" s="7" customFormat="1" ht="15" customHeight="1" x14ac:dyDescent="0.15">
      <c r="A20" s="207"/>
      <c r="B20" s="40">
        <v>162</v>
      </c>
      <c r="C20" s="30" t="s">
        <v>102</v>
      </c>
      <c r="D20" s="110"/>
      <c r="E20" s="110">
        <v>1</v>
      </c>
      <c r="F20" s="84">
        <f>SUM(D20:E20)</f>
        <v>1</v>
      </c>
    </row>
    <row r="21" spans="1:6" s="7" customFormat="1" ht="15" customHeight="1" x14ac:dyDescent="0.15">
      <c r="A21" s="207"/>
      <c r="B21" s="32">
        <v>201</v>
      </c>
      <c r="C21" s="30" t="s">
        <v>206</v>
      </c>
      <c r="D21" s="110"/>
      <c r="E21" s="110">
        <v>1</v>
      </c>
      <c r="F21" s="84">
        <f>SUM(D21:E21)</f>
        <v>1</v>
      </c>
    </row>
    <row r="22" spans="1:6" s="7" customFormat="1" ht="15" customHeight="1" x14ac:dyDescent="0.15">
      <c r="A22" s="207"/>
      <c r="B22" s="108">
        <v>211</v>
      </c>
      <c r="C22" s="79" t="s">
        <v>34</v>
      </c>
      <c r="D22" s="115">
        <v>78</v>
      </c>
      <c r="E22" s="115">
        <v>173</v>
      </c>
      <c r="F22" s="90">
        <f t="shared" si="0"/>
        <v>251</v>
      </c>
    </row>
    <row r="23" spans="1:6" s="7" customFormat="1" ht="15" customHeight="1" x14ac:dyDescent="0.15">
      <c r="A23" s="208"/>
      <c r="B23" s="213" t="s">
        <v>93</v>
      </c>
      <c r="C23" s="213"/>
      <c r="D23" s="116">
        <f>SUM(D18:D22)</f>
        <v>86</v>
      </c>
      <c r="E23" s="116">
        <f>SUM(E18:E22)</f>
        <v>201</v>
      </c>
      <c r="F23" s="117">
        <f>SUM(F18:F22)</f>
        <v>287</v>
      </c>
    </row>
    <row r="24" spans="1:6" s="7" customFormat="1" ht="15" customHeight="1" x14ac:dyDescent="0.15">
      <c r="A24" s="216" t="s">
        <v>36</v>
      </c>
      <c r="B24" s="111">
        <v>221</v>
      </c>
      <c r="C24" s="112" t="s">
        <v>35</v>
      </c>
      <c r="D24" s="113"/>
      <c r="E24" s="113">
        <v>29.04</v>
      </c>
      <c r="F24" s="114">
        <f t="shared" si="0"/>
        <v>29.04</v>
      </c>
    </row>
    <row r="25" spans="1:6" s="7" customFormat="1" ht="15" customHeight="1" x14ac:dyDescent="0.15">
      <c r="A25" s="207"/>
      <c r="B25" s="40">
        <v>231</v>
      </c>
      <c r="C25" s="30" t="s">
        <v>38</v>
      </c>
      <c r="D25" s="110"/>
      <c r="E25" s="110">
        <v>281.04000000000002</v>
      </c>
      <c r="F25" s="84">
        <f t="shared" si="0"/>
        <v>281.04000000000002</v>
      </c>
    </row>
    <row r="26" spans="1:6" s="7" customFormat="1" ht="15" customHeight="1" x14ac:dyDescent="0.15">
      <c r="A26" s="207"/>
      <c r="B26" s="40">
        <v>241</v>
      </c>
      <c r="C26" s="30" t="s">
        <v>39</v>
      </c>
      <c r="D26" s="110">
        <v>24</v>
      </c>
      <c r="E26" s="110">
        <v>70.11</v>
      </c>
      <c r="F26" s="84">
        <f t="shared" si="0"/>
        <v>94.11</v>
      </c>
    </row>
    <row r="27" spans="1:6" s="7" customFormat="1" ht="15" customHeight="1" x14ac:dyDescent="0.15">
      <c r="A27" s="207"/>
      <c r="B27" s="40">
        <v>255</v>
      </c>
      <c r="C27" s="30" t="s">
        <v>44</v>
      </c>
      <c r="D27" s="110">
        <v>192</v>
      </c>
      <c r="E27" s="110">
        <v>621.66999999999996</v>
      </c>
      <c r="F27" s="84">
        <f t="shared" si="0"/>
        <v>813.67</v>
      </c>
    </row>
    <row r="28" spans="1:6" s="7" customFormat="1" ht="15" customHeight="1" x14ac:dyDescent="0.15">
      <c r="A28" s="207"/>
      <c r="B28" s="40">
        <v>256</v>
      </c>
      <c r="C28" s="30" t="s">
        <v>45</v>
      </c>
      <c r="D28" s="110"/>
      <c r="E28" s="110">
        <v>11</v>
      </c>
      <c r="F28" s="84">
        <f t="shared" si="0"/>
        <v>11</v>
      </c>
    </row>
    <row r="29" spans="1:6" s="7" customFormat="1" ht="15" customHeight="1" x14ac:dyDescent="0.15">
      <c r="A29" s="207"/>
      <c r="B29" s="40">
        <v>261</v>
      </c>
      <c r="C29" s="30" t="s">
        <v>46</v>
      </c>
      <c r="D29" s="110">
        <v>60</v>
      </c>
      <c r="E29" s="110">
        <v>55.31</v>
      </c>
      <c r="F29" s="84">
        <f t="shared" si="0"/>
        <v>115.31</v>
      </c>
    </row>
    <row r="30" spans="1:6" s="7" customFormat="1" ht="15" customHeight="1" x14ac:dyDescent="0.15">
      <c r="A30" s="207"/>
      <c r="B30" s="40">
        <v>262</v>
      </c>
      <c r="C30" s="30" t="s">
        <v>47</v>
      </c>
      <c r="D30" s="110">
        <v>174</v>
      </c>
      <c r="E30" s="110">
        <v>108.55</v>
      </c>
      <c r="F30" s="84">
        <f t="shared" si="0"/>
        <v>282.55</v>
      </c>
    </row>
    <row r="31" spans="1:6" s="7" customFormat="1" ht="15" customHeight="1" x14ac:dyDescent="0.15">
      <c r="A31" s="207"/>
      <c r="B31" s="108">
        <v>265</v>
      </c>
      <c r="C31" s="79" t="s">
        <v>50</v>
      </c>
      <c r="D31" s="115"/>
      <c r="E31" s="115">
        <v>12</v>
      </c>
      <c r="F31" s="90">
        <f t="shared" si="0"/>
        <v>12</v>
      </c>
    </row>
    <row r="32" spans="1:6" s="7" customFormat="1" ht="15" customHeight="1" x14ac:dyDescent="0.15">
      <c r="A32" s="208"/>
      <c r="B32" s="213" t="s">
        <v>93</v>
      </c>
      <c r="C32" s="213"/>
      <c r="D32" s="116">
        <f>SUM(D24:D31)</f>
        <v>450</v>
      </c>
      <c r="E32" s="116">
        <f>SUM(E24:E31)</f>
        <v>1188.72</v>
      </c>
      <c r="F32" s="117">
        <f>SUM(F24:F31)</f>
        <v>1638.72</v>
      </c>
    </row>
    <row r="33" spans="1:6" s="7" customFormat="1" ht="15" customHeight="1" x14ac:dyDescent="0.15">
      <c r="A33" s="216" t="s">
        <v>52</v>
      </c>
      <c r="B33" s="40">
        <v>351</v>
      </c>
      <c r="C33" s="30" t="s">
        <v>61</v>
      </c>
      <c r="D33" s="110">
        <v>8</v>
      </c>
      <c r="E33" s="118">
        <v>733</v>
      </c>
      <c r="F33" s="91">
        <f t="shared" si="0"/>
        <v>741</v>
      </c>
    </row>
    <row r="34" spans="1:6" s="7" customFormat="1" ht="15" customHeight="1" x14ac:dyDescent="0.15">
      <c r="A34" s="207"/>
      <c r="B34" s="40">
        <v>361</v>
      </c>
      <c r="C34" s="30" t="s">
        <v>62</v>
      </c>
      <c r="D34" s="110">
        <v>1</v>
      </c>
      <c r="E34" s="118">
        <v>3</v>
      </c>
      <c r="F34" s="91">
        <f t="shared" si="0"/>
        <v>4</v>
      </c>
    </row>
    <row r="35" spans="1:6" s="7" customFormat="1" ht="15" customHeight="1" x14ac:dyDescent="0.15">
      <c r="A35" s="207"/>
      <c r="B35" s="108">
        <v>371</v>
      </c>
      <c r="C35" s="79" t="s">
        <v>3</v>
      </c>
      <c r="D35" s="115">
        <v>122</v>
      </c>
      <c r="E35" s="119">
        <v>156.04</v>
      </c>
      <c r="F35" s="94">
        <f t="shared" si="0"/>
        <v>278.03999999999996</v>
      </c>
    </row>
    <row r="36" spans="1:6" s="7" customFormat="1" ht="15" customHeight="1" x14ac:dyDescent="0.15">
      <c r="A36" s="208"/>
      <c r="B36" s="213" t="s">
        <v>93</v>
      </c>
      <c r="C36" s="213"/>
      <c r="D36" s="116">
        <f>SUM(D33:D35)</f>
        <v>131</v>
      </c>
      <c r="E36" s="120">
        <f>SUM(E33:E35)</f>
        <v>892.04</v>
      </c>
      <c r="F36" s="121">
        <f>SUM(F33:F35)</f>
        <v>1023.04</v>
      </c>
    </row>
    <row r="37" spans="1:6" s="7" customFormat="1" ht="15" customHeight="1" x14ac:dyDescent="0.15">
      <c r="A37" s="216" t="s">
        <v>64</v>
      </c>
      <c r="B37" s="111">
        <v>381</v>
      </c>
      <c r="C37" s="112" t="s">
        <v>63</v>
      </c>
      <c r="D37" s="113"/>
      <c r="E37" s="122">
        <v>502</v>
      </c>
      <c r="F37" s="123">
        <f t="shared" si="0"/>
        <v>502</v>
      </c>
    </row>
    <row r="38" spans="1:6" s="7" customFormat="1" ht="15" customHeight="1" x14ac:dyDescent="0.15">
      <c r="A38" s="207"/>
      <c r="B38" s="40">
        <v>391</v>
      </c>
      <c r="C38" s="30" t="s">
        <v>65</v>
      </c>
      <c r="D38" s="110"/>
      <c r="E38" s="118">
        <v>191</v>
      </c>
      <c r="F38" s="91">
        <f t="shared" si="0"/>
        <v>191</v>
      </c>
    </row>
    <row r="39" spans="1:6" s="7" customFormat="1" ht="15" customHeight="1" x14ac:dyDescent="0.15">
      <c r="A39" s="207"/>
      <c r="B39" s="40">
        <v>401</v>
      </c>
      <c r="C39" s="30" t="s">
        <v>66</v>
      </c>
      <c r="D39" s="110"/>
      <c r="E39" s="118">
        <v>395</v>
      </c>
      <c r="F39" s="91">
        <f t="shared" si="0"/>
        <v>395</v>
      </c>
    </row>
    <row r="40" spans="1:6" s="7" customFormat="1" ht="15" customHeight="1" x14ac:dyDescent="0.15">
      <c r="A40" s="207"/>
      <c r="B40" s="40">
        <v>411</v>
      </c>
      <c r="C40" s="30" t="s">
        <v>67</v>
      </c>
      <c r="D40" s="110"/>
      <c r="E40" s="118">
        <v>74</v>
      </c>
      <c r="F40" s="91">
        <f t="shared" si="0"/>
        <v>74</v>
      </c>
    </row>
    <row r="41" spans="1:6" s="7" customFormat="1" ht="15" customHeight="1" x14ac:dyDescent="0.15">
      <c r="A41" s="207"/>
      <c r="B41" s="40">
        <v>421</v>
      </c>
      <c r="C41" s="30" t="s">
        <v>68</v>
      </c>
      <c r="D41" s="110">
        <v>73</v>
      </c>
      <c r="E41" s="118">
        <v>627</v>
      </c>
      <c r="F41" s="91">
        <f t="shared" ref="F41" si="1">SUM(D41:E41)</f>
        <v>700</v>
      </c>
    </row>
    <row r="42" spans="1:6" s="7" customFormat="1" ht="15" customHeight="1" x14ac:dyDescent="0.15">
      <c r="A42" s="207"/>
      <c r="B42" s="40">
        <v>422</v>
      </c>
      <c r="C42" s="30" t="s">
        <v>207</v>
      </c>
      <c r="D42" s="110">
        <v>6</v>
      </c>
      <c r="E42" s="118"/>
      <c r="F42" s="91">
        <f t="shared" si="0"/>
        <v>6</v>
      </c>
    </row>
    <row r="43" spans="1:6" s="7" customFormat="1" ht="15" customHeight="1" x14ac:dyDescent="0.15">
      <c r="A43" s="208"/>
      <c r="B43" s="217" t="s">
        <v>93</v>
      </c>
      <c r="C43" s="218"/>
      <c r="D43" s="116">
        <f>SUM(D37:D42)</f>
        <v>79</v>
      </c>
      <c r="E43" s="120">
        <f>SUM(E37:E42)</f>
        <v>1789</v>
      </c>
      <c r="F43" s="121">
        <f>SUM(F37:F42)</f>
        <v>1868</v>
      </c>
    </row>
    <row r="44" spans="1:6" s="7" customFormat="1" ht="15" customHeight="1" x14ac:dyDescent="0.15">
      <c r="A44" s="215" t="s">
        <v>107</v>
      </c>
      <c r="B44" s="111">
        <v>441</v>
      </c>
      <c r="C44" s="112" t="s">
        <v>74</v>
      </c>
      <c r="D44" s="113"/>
      <c r="E44" s="122">
        <v>24</v>
      </c>
      <c r="F44" s="123">
        <f t="shared" si="0"/>
        <v>24</v>
      </c>
    </row>
    <row r="45" spans="1:6" s="7" customFormat="1" ht="15" customHeight="1" x14ac:dyDescent="0.15">
      <c r="A45" s="215"/>
      <c r="B45" s="40">
        <v>442</v>
      </c>
      <c r="C45" s="30" t="s">
        <v>75</v>
      </c>
      <c r="D45" s="110"/>
      <c r="E45" s="110">
        <v>21.97</v>
      </c>
      <c r="F45" s="84">
        <f t="shared" si="0"/>
        <v>21.97</v>
      </c>
    </row>
    <row r="46" spans="1:6" s="7" customFormat="1" ht="15" customHeight="1" x14ac:dyDescent="0.15">
      <c r="A46" s="215"/>
      <c r="B46" s="40">
        <v>443</v>
      </c>
      <c r="C46" s="30" t="s">
        <v>76</v>
      </c>
      <c r="D46" s="110">
        <v>62</v>
      </c>
      <c r="E46" s="110">
        <v>7.1</v>
      </c>
      <c r="F46" s="84">
        <f t="shared" si="0"/>
        <v>69.099999999999994</v>
      </c>
    </row>
    <row r="47" spans="1:6" s="7" customFormat="1" ht="15" customHeight="1" x14ac:dyDescent="0.15">
      <c r="A47" s="215"/>
      <c r="B47" s="40">
        <v>444</v>
      </c>
      <c r="C47" s="30" t="s">
        <v>77</v>
      </c>
      <c r="D47" s="110">
        <v>5544.5</v>
      </c>
      <c r="E47" s="110">
        <v>19</v>
      </c>
      <c r="F47" s="84">
        <f t="shared" si="0"/>
        <v>5563.5</v>
      </c>
    </row>
    <row r="48" spans="1:6" s="7" customFormat="1" ht="15" customHeight="1" x14ac:dyDescent="0.15">
      <c r="A48" s="215"/>
      <c r="B48" s="40">
        <v>451</v>
      </c>
      <c r="C48" s="30" t="s">
        <v>78</v>
      </c>
      <c r="D48" s="110">
        <v>112</v>
      </c>
      <c r="E48" s="110">
        <v>116</v>
      </c>
      <c r="F48" s="84">
        <f t="shared" si="0"/>
        <v>228</v>
      </c>
    </row>
    <row r="49" spans="1:6" s="7" customFormat="1" ht="15" customHeight="1" x14ac:dyDescent="0.15">
      <c r="A49" s="215"/>
      <c r="B49" s="40">
        <v>461</v>
      </c>
      <c r="C49" s="30" t="s">
        <v>79</v>
      </c>
      <c r="D49" s="110"/>
      <c r="E49" s="110">
        <v>924</v>
      </c>
      <c r="F49" s="84">
        <f t="shared" si="0"/>
        <v>924</v>
      </c>
    </row>
    <row r="50" spans="1:6" s="7" customFormat="1" ht="15" customHeight="1" x14ac:dyDescent="0.15">
      <c r="A50" s="215"/>
      <c r="B50" s="108">
        <v>471</v>
      </c>
      <c r="C50" s="79" t="s">
        <v>80</v>
      </c>
      <c r="D50" s="115">
        <v>249.5</v>
      </c>
      <c r="E50" s="119">
        <v>54.25</v>
      </c>
      <c r="F50" s="94">
        <f>SUM(D50:E50)</f>
        <v>303.75</v>
      </c>
    </row>
    <row r="51" spans="1:6" s="7" customFormat="1" ht="15" customHeight="1" x14ac:dyDescent="0.15">
      <c r="A51" s="215"/>
      <c r="B51" s="213" t="s">
        <v>93</v>
      </c>
      <c r="C51" s="213"/>
      <c r="D51" s="120">
        <f>SUM(D44:D50)</f>
        <v>5968</v>
      </c>
      <c r="E51" s="120">
        <f>SUM(E44:E50)</f>
        <v>1166.32</v>
      </c>
      <c r="F51" s="121">
        <f>SUM(F44:F50)</f>
        <v>7134.32</v>
      </c>
    </row>
    <row r="52" spans="1:6" s="7" customFormat="1" ht="15" customHeight="1" x14ac:dyDescent="0.15">
      <c r="A52" s="215" t="s">
        <v>201</v>
      </c>
      <c r="B52" s="40">
        <v>491</v>
      </c>
      <c r="C52" s="30" t="s">
        <v>111</v>
      </c>
      <c r="D52" s="118">
        <v>254</v>
      </c>
      <c r="E52" s="118"/>
      <c r="F52" s="91">
        <f>SUM(D52:E52)</f>
        <v>254</v>
      </c>
    </row>
    <row r="53" spans="1:6" s="7" customFormat="1" ht="15" customHeight="1" x14ac:dyDescent="0.15">
      <c r="A53" s="215"/>
      <c r="B53" s="40">
        <v>501</v>
      </c>
      <c r="C53" s="30" t="s">
        <v>81</v>
      </c>
      <c r="D53" s="118"/>
      <c r="E53" s="118">
        <v>197.92</v>
      </c>
      <c r="F53" s="91">
        <f>SUM(D53:E53)</f>
        <v>197.92</v>
      </c>
    </row>
    <row r="54" spans="1:6" s="7" customFormat="1" ht="15" customHeight="1" x14ac:dyDescent="0.15">
      <c r="A54" s="215"/>
      <c r="B54" s="40">
        <v>521</v>
      </c>
      <c r="C54" s="30" t="s">
        <v>152</v>
      </c>
      <c r="D54" s="118">
        <v>91</v>
      </c>
      <c r="E54" s="118">
        <v>80</v>
      </c>
      <c r="F54" s="91">
        <f>SUM(D54:E54)</f>
        <v>171</v>
      </c>
    </row>
    <row r="55" spans="1:6" s="7" customFormat="1" ht="15" customHeight="1" x14ac:dyDescent="0.15">
      <c r="A55" s="215"/>
      <c r="B55" s="108">
        <v>531</v>
      </c>
      <c r="C55" s="79" t="s">
        <v>146</v>
      </c>
      <c r="D55" s="119">
        <v>3</v>
      </c>
      <c r="E55" s="119">
        <v>11</v>
      </c>
      <c r="F55" s="94">
        <f t="shared" si="0"/>
        <v>14</v>
      </c>
    </row>
    <row r="56" spans="1:6" s="7" customFormat="1" ht="15" customHeight="1" x14ac:dyDescent="0.15">
      <c r="A56" s="215"/>
      <c r="B56" s="213" t="s">
        <v>93</v>
      </c>
      <c r="C56" s="213"/>
      <c r="D56" s="120">
        <f>SUM(D52:D55)</f>
        <v>348</v>
      </c>
      <c r="E56" s="120">
        <f>SUM(E52:E55)</f>
        <v>288.91999999999996</v>
      </c>
      <c r="F56" s="121">
        <f>SUM(F52:F55)</f>
        <v>636.91999999999996</v>
      </c>
    </row>
    <row r="57" spans="1:6" s="7" customFormat="1" ht="15" customHeight="1" thickBot="1" x14ac:dyDescent="0.2">
      <c r="A57" s="209" t="s">
        <v>101</v>
      </c>
      <c r="B57" s="210"/>
      <c r="C57" s="211"/>
      <c r="D57" s="99">
        <f>D11+D17+D23+D32+D36+D43+D51+D56</f>
        <v>7184</v>
      </c>
      <c r="E57" s="99">
        <f>E11+E17+E23+E32+E36+E43+E51+E56</f>
        <v>6579</v>
      </c>
      <c r="F57" s="100">
        <f>F11+F17+F23+F32+F36+F43+F51+F56</f>
        <v>13763</v>
      </c>
    </row>
    <row r="58" spans="1:6" s="7" customFormat="1" ht="15" customHeight="1" x14ac:dyDescent="0.15">
      <c r="A58" s="1"/>
      <c r="B58" s="1"/>
      <c r="C58" s="1"/>
      <c r="D58" s="6"/>
      <c r="E58" s="6"/>
      <c r="F58" s="6"/>
    </row>
    <row r="59" spans="1:6" s="7" customFormat="1" ht="15" customHeight="1" x14ac:dyDescent="0.15">
      <c r="A59" s="1"/>
      <c r="B59" s="1"/>
      <c r="C59" s="1"/>
      <c r="D59" s="6"/>
      <c r="E59" s="6"/>
      <c r="F59" s="6"/>
    </row>
    <row r="60" spans="1:6" ht="15" customHeight="1" x14ac:dyDescent="0.15"/>
    <row r="61" spans="1:6" ht="15" customHeight="1" x14ac:dyDescent="0.15"/>
    <row r="62" spans="1:6" ht="15" customHeight="1" x14ac:dyDescent="0.15"/>
  </sheetData>
  <mergeCells count="21">
    <mergeCell ref="A57:C57"/>
    <mergeCell ref="B36:C36"/>
    <mergeCell ref="B43:C43"/>
    <mergeCell ref="A44:A51"/>
    <mergeCell ref="B51:C51"/>
    <mergeCell ref="A52:A56"/>
    <mergeCell ref="B56:C56"/>
    <mergeCell ref="A33:A36"/>
    <mergeCell ref="A37:A43"/>
    <mergeCell ref="A3:C3"/>
    <mergeCell ref="E3:F3"/>
    <mergeCell ref="B23:C23"/>
    <mergeCell ref="B32:C32"/>
    <mergeCell ref="D4:F4"/>
    <mergeCell ref="A5:B5"/>
    <mergeCell ref="A6:A11"/>
    <mergeCell ref="B11:C11"/>
    <mergeCell ref="A12:A17"/>
    <mergeCell ref="B17:C17"/>
    <mergeCell ref="A18:A23"/>
    <mergeCell ref="A24:A32"/>
  </mergeCells>
  <phoneticPr fontId="2"/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9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Normal="100" zoomScaleSheetLayoutView="100" workbookViewId="0">
      <selection activeCell="J26" sqref="J26"/>
    </sheetView>
  </sheetViews>
  <sheetFormatPr defaultRowHeight="13.5" x14ac:dyDescent="0.15"/>
  <cols>
    <col min="1" max="1" width="15.125" style="5" customWidth="1"/>
    <col min="2" max="2" width="4.625" style="5" customWidth="1"/>
    <col min="3" max="3" width="26.625" style="5" customWidth="1"/>
    <col min="4" max="4" width="3.625" style="5" customWidth="1"/>
    <col min="5" max="5" width="15.125" style="5" customWidth="1"/>
    <col min="6" max="6" width="4.625" style="5" customWidth="1"/>
    <col min="7" max="7" width="26.625" style="5" customWidth="1"/>
    <col min="8" max="16384" width="9" style="5"/>
  </cols>
  <sheetData>
    <row r="1" spans="1:7" x14ac:dyDescent="0.15">
      <c r="G1" s="2"/>
    </row>
    <row r="2" spans="1:7" ht="21" customHeight="1" x14ac:dyDescent="0.15">
      <c r="A2" s="219" t="s">
        <v>124</v>
      </c>
      <c r="B2" s="219"/>
      <c r="C2" s="219"/>
      <c r="D2" s="219"/>
      <c r="E2" s="219"/>
      <c r="F2" s="219"/>
      <c r="G2" s="219"/>
    </row>
    <row r="3" spans="1:7" ht="15" customHeight="1" thickBot="1" x14ac:dyDescent="0.2"/>
    <row r="4" spans="1:7" s="11" customFormat="1" ht="21" customHeight="1" x14ac:dyDescent="0.15">
      <c r="A4" s="101" t="s">
        <v>122</v>
      </c>
      <c r="B4" s="102" t="s">
        <v>121</v>
      </c>
      <c r="C4" s="103" t="s">
        <v>123</v>
      </c>
      <c r="E4" s="101" t="s">
        <v>122</v>
      </c>
      <c r="F4" s="102" t="s">
        <v>121</v>
      </c>
      <c r="G4" s="103" t="s">
        <v>123</v>
      </c>
    </row>
    <row r="5" spans="1:7" s="11" customFormat="1" ht="21" customHeight="1" x14ac:dyDescent="0.15">
      <c r="A5" s="204" t="s">
        <v>112</v>
      </c>
      <c r="B5" s="39">
        <v>11</v>
      </c>
      <c r="C5" s="104" t="s">
        <v>8</v>
      </c>
      <c r="E5" s="206" t="s">
        <v>120</v>
      </c>
      <c r="F5" s="39">
        <v>271</v>
      </c>
      <c r="G5" s="104" t="s">
        <v>51</v>
      </c>
    </row>
    <row r="6" spans="1:7" s="11" customFormat="1" ht="21" customHeight="1" x14ac:dyDescent="0.15">
      <c r="A6" s="204"/>
      <c r="B6" s="39">
        <v>21</v>
      </c>
      <c r="C6" s="104" t="s">
        <v>10</v>
      </c>
      <c r="E6" s="207"/>
      <c r="F6" s="39">
        <v>281</v>
      </c>
      <c r="G6" s="104" t="s">
        <v>4</v>
      </c>
    </row>
    <row r="7" spans="1:7" s="11" customFormat="1" ht="21" customHeight="1" x14ac:dyDescent="0.15">
      <c r="A7" s="204"/>
      <c r="B7" s="39">
        <v>22</v>
      </c>
      <c r="C7" s="104" t="s">
        <v>11</v>
      </c>
      <c r="E7" s="207"/>
      <c r="F7" s="39">
        <v>291</v>
      </c>
      <c r="G7" s="104" t="s">
        <v>53</v>
      </c>
    </row>
    <row r="8" spans="1:7" s="11" customFormat="1" ht="21" customHeight="1" x14ac:dyDescent="0.15">
      <c r="A8" s="204"/>
      <c r="B8" s="39">
        <v>23</v>
      </c>
      <c r="C8" s="104" t="s">
        <v>12</v>
      </c>
      <c r="E8" s="207"/>
      <c r="F8" s="39">
        <v>301</v>
      </c>
      <c r="G8" s="104" t="s">
        <v>54</v>
      </c>
    </row>
    <row r="9" spans="1:7" s="11" customFormat="1" ht="21" customHeight="1" x14ac:dyDescent="0.15">
      <c r="A9" s="204"/>
      <c r="B9" s="39">
        <v>24</v>
      </c>
      <c r="C9" s="104" t="s">
        <v>13</v>
      </c>
      <c r="E9" s="207"/>
      <c r="F9" s="39">
        <v>311</v>
      </c>
      <c r="G9" s="104" t="s">
        <v>55</v>
      </c>
    </row>
    <row r="10" spans="1:7" s="11" customFormat="1" ht="21" customHeight="1" x14ac:dyDescent="0.15">
      <c r="A10" s="204"/>
      <c r="B10" s="39">
        <v>31</v>
      </c>
      <c r="C10" s="104" t="s">
        <v>14</v>
      </c>
      <c r="E10" s="207"/>
      <c r="F10" s="39">
        <v>320</v>
      </c>
      <c r="G10" s="104" t="s">
        <v>156</v>
      </c>
    </row>
    <row r="11" spans="1:7" s="11" customFormat="1" ht="21" customHeight="1" x14ac:dyDescent="0.15">
      <c r="A11" s="204"/>
      <c r="B11" s="39">
        <v>41</v>
      </c>
      <c r="C11" s="104" t="s">
        <v>15</v>
      </c>
      <c r="E11" s="207"/>
      <c r="F11" s="39">
        <v>321</v>
      </c>
      <c r="G11" s="104" t="s">
        <v>157</v>
      </c>
    </row>
    <row r="12" spans="1:7" s="11" customFormat="1" ht="21" customHeight="1" x14ac:dyDescent="0.15">
      <c r="A12" s="204"/>
      <c r="B12" s="39">
        <v>51</v>
      </c>
      <c r="C12" s="104" t="s">
        <v>16</v>
      </c>
      <c r="E12" s="207"/>
      <c r="F12" s="39">
        <v>322</v>
      </c>
      <c r="G12" s="104" t="s">
        <v>56</v>
      </c>
    </row>
    <row r="13" spans="1:7" s="11" customFormat="1" ht="21" customHeight="1" x14ac:dyDescent="0.15">
      <c r="A13" s="204"/>
      <c r="B13" s="39">
        <v>61</v>
      </c>
      <c r="C13" s="104" t="s">
        <v>17</v>
      </c>
      <c r="E13" s="207"/>
      <c r="F13" s="39">
        <v>323</v>
      </c>
      <c r="G13" s="104" t="s">
        <v>57</v>
      </c>
    </row>
    <row r="14" spans="1:7" s="11" customFormat="1" ht="21" customHeight="1" x14ac:dyDescent="0.15">
      <c r="A14" s="204"/>
      <c r="B14" s="39">
        <v>71</v>
      </c>
      <c r="C14" s="104" t="s">
        <v>18</v>
      </c>
      <c r="E14" s="207"/>
      <c r="F14" s="39">
        <v>324</v>
      </c>
      <c r="G14" s="104" t="s">
        <v>58</v>
      </c>
    </row>
    <row r="15" spans="1:7" s="11" customFormat="1" ht="21" customHeight="1" x14ac:dyDescent="0.15">
      <c r="A15" s="204"/>
      <c r="B15" s="39">
        <v>81</v>
      </c>
      <c r="C15" s="104" t="s">
        <v>19</v>
      </c>
      <c r="E15" s="207"/>
      <c r="F15" s="39">
        <v>331</v>
      </c>
      <c r="G15" s="104" t="s">
        <v>59</v>
      </c>
    </row>
    <row r="16" spans="1:7" s="11" customFormat="1" ht="21" customHeight="1" x14ac:dyDescent="0.15">
      <c r="A16" s="204" t="s">
        <v>113</v>
      </c>
      <c r="B16" s="39">
        <v>91</v>
      </c>
      <c r="C16" s="104" t="s">
        <v>20</v>
      </c>
      <c r="E16" s="207"/>
      <c r="F16" s="39">
        <v>341</v>
      </c>
      <c r="G16" s="104" t="s">
        <v>60</v>
      </c>
    </row>
    <row r="17" spans="1:7" s="11" customFormat="1" ht="21" customHeight="1" x14ac:dyDescent="0.15">
      <c r="A17" s="204"/>
      <c r="B17" s="39">
        <v>92</v>
      </c>
      <c r="C17" s="104" t="s">
        <v>5</v>
      </c>
      <c r="E17" s="207"/>
      <c r="F17" s="39">
        <v>351</v>
      </c>
      <c r="G17" s="104" t="s">
        <v>61</v>
      </c>
    </row>
    <row r="18" spans="1:7" s="11" customFormat="1" ht="21" customHeight="1" x14ac:dyDescent="0.15">
      <c r="A18" s="204"/>
      <c r="B18" s="39">
        <v>101</v>
      </c>
      <c r="C18" s="104" t="s">
        <v>22</v>
      </c>
      <c r="E18" s="207"/>
      <c r="F18" s="39">
        <v>361</v>
      </c>
      <c r="G18" s="104" t="s">
        <v>62</v>
      </c>
    </row>
    <row r="19" spans="1:7" s="11" customFormat="1" ht="21" customHeight="1" x14ac:dyDescent="0.15">
      <c r="A19" s="204"/>
      <c r="B19" s="39">
        <v>111</v>
      </c>
      <c r="C19" s="104" t="s">
        <v>23</v>
      </c>
      <c r="E19" s="207"/>
      <c r="F19" s="220">
        <v>371</v>
      </c>
      <c r="G19" s="222" t="s">
        <v>3</v>
      </c>
    </row>
    <row r="20" spans="1:7" s="11" customFormat="1" ht="21" customHeight="1" x14ac:dyDescent="0.15">
      <c r="A20" s="204"/>
      <c r="B20" s="39">
        <v>112</v>
      </c>
      <c r="C20" s="104" t="s">
        <v>24</v>
      </c>
      <c r="E20" s="224"/>
      <c r="F20" s="221"/>
      <c r="G20" s="223"/>
    </row>
    <row r="21" spans="1:7" s="11" customFormat="1" ht="21" customHeight="1" x14ac:dyDescent="0.15">
      <c r="A21" s="204"/>
      <c r="B21" s="39">
        <v>121</v>
      </c>
      <c r="C21" s="104" t="s">
        <v>25</v>
      </c>
      <c r="E21" s="206" t="s">
        <v>119</v>
      </c>
      <c r="F21" s="39">
        <v>381</v>
      </c>
      <c r="G21" s="104" t="s">
        <v>63</v>
      </c>
    </row>
    <row r="22" spans="1:7" s="11" customFormat="1" ht="21" customHeight="1" x14ac:dyDescent="0.15">
      <c r="A22" s="204" t="s">
        <v>114</v>
      </c>
      <c r="B22" s="39">
        <v>131</v>
      </c>
      <c r="C22" s="104" t="s">
        <v>7</v>
      </c>
      <c r="E22" s="207"/>
      <c r="F22" s="39">
        <v>391</v>
      </c>
      <c r="G22" s="104" t="s">
        <v>65</v>
      </c>
    </row>
    <row r="23" spans="1:7" s="11" customFormat="1" ht="21" customHeight="1" x14ac:dyDescent="0.15">
      <c r="A23" s="204"/>
      <c r="B23" s="39">
        <v>141</v>
      </c>
      <c r="C23" s="104" t="s">
        <v>27</v>
      </c>
      <c r="E23" s="207"/>
      <c r="F23" s="39">
        <v>401</v>
      </c>
      <c r="G23" s="104" t="s">
        <v>66</v>
      </c>
    </row>
    <row r="24" spans="1:7" s="11" customFormat="1" ht="21" customHeight="1" x14ac:dyDescent="0.15">
      <c r="A24" s="204"/>
      <c r="B24" s="39">
        <v>151</v>
      </c>
      <c r="C24" s="104" t="s">
        <v>28</v>
      </c>
      <c r="E24" s="207"/>
      <c r="F24" s="39">
        <v>411</v>
      </c>
      <c r="G24" s="104" t="s">
        <v>67</v>
      </c>
    </row>
    <row r="25" spans="1:7" s="11" customFormat="1" ht="21" customHeight="1" x14ac:dyDescent="0.15">
      <c r="A25" s="204"/>
      <c r="B25" s="39">
        <v>161</v>
      </c>
      <c r="C25" s="104" t="s">
        <v>29</v>
      </c>
      <c r="E25" s="207"/>
      <c r="F25" s="39">
        <v>421</v>
      </c>
      <c r="G25" s="104" t="s">
        <v>68</v>
      </c>
    </row>
    <row r="26" spans="1:7" s="11" customFormat="1" ht="21" customHeight="1" x14ac:dyDescent="0.15">
      <c r="A26" s="204"/>
      <c r="B26" s="39">
        <v>162</v>
      </c>
      <c r="C26" s="104" t="s">
        <v>6</v>
      </c>
      <c r="E26" s="207"/>
      <c r="F26" s="39">
        <v>422</v>
      </c>
      <c r="G26" s="104" t="s">
        <v>69</v>
      </c>
    </row>
    <row r="27" spans="1:7" s="11" customFormat="1" ht="21" customHeight="1" x14ac:dyDescent="0.15">
      <c r="A27" s="204"/>
      <c r="B27" s="39">
        <v>171</v>
      </c>
      <c r="C27" s="104" t="s">
        <v>30</v>
      </c>
      <c r="E27" s="207"/>
      <c r="F27" s="39">
        <v>423</v>
      </c>
      <c r="G27" s="104" t="s">
        <v>70</v>
      </c>
    </row>
    <row r="28" spans="1:7" s="11" customFormat="1" ht="21" customHeight="1" x14ac:dyDescent="0.15">
      <c r="A28" s="204"/>
      <c r="B28" s="39">
        <v>181</v>
      </c>
      <c r="C28" s="104" t="s">
        <v>31</v>
      </c>
      <c r="E28" s="207"/>
      <c r="F28" s="39">
        <v>424</v>
      </c>
      <c r="G28" s="104" t="s">
        <v>71</v>
      </c>
    </row>
    <row r="29" spans="1:7" s="11" customFormat="1" ht="21" customHeight="1" x14ac:dyDescent="0.15">
      <c r="A29" s="204"/>
      <c r="B29" s="39">
        <v>191</v>
      </c>
      <c r="C29" s="104" t="s">
        <v>32</v>
      </c>
      <c r="E29" s="224"/>
      <c r="F29" s="39">
        <v>425</v>
      </c>
      <c r="G29" s="104" t="s">
        <v>72</v>
      </c>
    </row>
    <row r="30" spans="1:7" s="11" customFormat="1" ht="21" customHeight="1" x14ac:dyDescent="0.15">
      <c r="A30" s="204"/>
      <c r="B30" s="39">
        <v>201</v>
      </c>
      <c r="C30" s="104" t="s">
        <v>33</v>
      </c>
      <c r="E30" s="206" t="s">
        <v>118</v>
      </c>
      <c r="F30" s="39">
        <v>431</v>
      </c>
      <c r="G30" s="104" t="s">
        <v>73</v>
      </c>
    </row>
    <row r="31" spans="1:7" s="11" customFormat="1" ht="21" customHeight="1" x14ac:dyDescent="0.15">
      <c r="A31" s="204"/>
      <c r="B31" s="39">
        <v>211</v>
      </c>
      <c r="C31" s="104" t="s">
        <v>34</v>
      </c>
      <c r="E31" s="207"/>
      <c r="F31" s="39">
        <v>441</v>
      </c>
      <c r="G31" s="104" t="s">
        <v>74</v>
      </c>
    </row>
    <row r="32" spans="1:7" s="11" customFormat="1" ht="21" customHeight="1" x14ac:dyDescent="0.15">
      <c r="A32" s="204" t="s">
        <v>115</v>
      </c>
      <c r="B32" s="39">
        <v>221</v>
      </c>
      <c r="C32" s="104" t="s">
        <v>35</v>
      </c>
      <c r="E32" s="207"/>
      <c r="F32" s="39">
        <v>442</v>
      </c>
      <c r="G32" s="104" t="s">
        <v>75</v>
      </c>
    </row>
    <row r="33" spans="1:7" s="11" customFormat="1" ht="21" customHeight="1" x14ac:dyDescent="0.15">
      <c r="A33" s="204"/>
      <c r="B33" s="39">
        <v>222</v>
      </c>
      <c r="C33" s="104" t="s">
        <v>37</v>
      </c>
      <c r="E33" s="207"/>
      <c r="F33" s="39">
        <v>443</v>
      </c>
      <c r="G33" s="104" t="s">
        <v>76</v>
      </c>
    </row>
    <row r="34" spans="1:7" s="11" customFormat="1" ht="21" customHeight="1" x14ac:dyDescent="0.15">
      <c r="A34" s="204"/>
      <c r="B34" s="39">
        <v>231</v>
      </c>
      <c r="C34" s="104" t="s">
        <v>38</v>
      </c>
      <c r="E34" s="207"/>
      <c r="F34" s="39">
        <v>444</v>
      </c>
      <c r="G34" s="104" t="s">
        <v>77</v>
      </c>
    </row>
    <row r="35" spans="1:7" s="11" customFormat="1" ht="21" customHeight="1" x14ac:dyDescent="0.15">
      <c r="A35" s="204"/>
      <c r="B35" s="39">
        <v>241</v>
      </c>
      <c r="C35" s="104" t="s">
        <v>39</v>
      </c>
      <c r="E35" s="207"/>
      <c r="F35" s="39">
        <v>451</v>
      </c>
      <c r="G35" s="104" t="s">
        <v>78</v>
      </c>
    </row>
    <row r="36" spans="1:7" s="11" customFormat="1" ht="21" customHeight="1" x14ac:dyDescent="0.15">
      <c r="A36" s="204"/>
      <c r="B36" s="39">
        <v>251</v>
      </c>
      <c r="C36" s="104" t="s">
        <v>40</v>
      </c>
      <c r="E36" s="207"/>
      <c r="F36" s="39">
        <v>461</v>
      </c>
      <c r="G36" s="104" t="s">
        <v>79</v>
      </c>
    </row>
    <row r="37" spans="1:7" s="11" customFormat="1" ht="21" customHeight="1" x14ac:dyDescent="0.15">
      <c r="A37" s="204"/>
      <c r="B37" s="39">
        <v>252</v>
      </c>
      <c r="C37" s="104" t="s">
        <v>41</v>
      </c>
      <c r="E37" s="224"/>
      <c r="F37" s="39">
        <v>471</v>
      </c>
      <c r="G37" s="104" t="s">
        <v>80</v>
      </c>
    </row>
    <row r="38" spans="1:7" s="11" customFormat="1" ht="21" customHeight="1" x14ac:dyDescent="0.15">
      <c r="A38" s="204"/>
      <c r="B38" s="39">
        <v>253</v>
      </c>
      <c r="C38" s="104" t="s">
        <v>42</v>
      </c>
      <c r="E38" s="206" t="s">
        <v>117</v>
      </c>
      <c r="F38" s="39">
        <v>481</v>
      </c>
      <c r="G38" s="104" t="s">
        <v>1</v>
      </c>
    </row>
    <row r="39" spans="1:7" s="11" customFormat="1" ht="21" customHeight="1" x14ac:dyDescent="0.15">
      <c r="A39" s="204"/>
      <c r="B39" s="39">
        <v>254</v>
      </c>
      <c r="C39" s="104" t="s">
        <v>43</v>
      </c>
      <c r="E39" s="207"/>
      <c r="F39" s="39">
        <v>491</v>
      </c>
      <c r="G39" s="104" t="s">
        <v>2</v>
      </c>
    </row>
    <row r="40" spans="1:7" s="11" customFormat="1" ht="21" customHeight="1" x14ac:dyDescent="0.15">
      <c r="A40" s="204"/>
      <c r="B40" s="39">
        <v>255</v>
      </c>
      <c r="C40" s="104" t="s">
        <v>44</v>
      </c>
      <c r="E40" s="207"/>
      <c r="F40" s="39">
        <v>501</v>
      </c>
      <c r="G40" s="104" t="s">
        <v>81</v>
      </c>
    </row>
    <row r="41" spans="1:7" s="11" customFormat="1" ht="21" customHeight="1" x14ac:dyDescent="0.15">
      <c r="A41" s="204"/>
      <c r="B41" s="39">
        <v>256</v>
      </c>
      <c r="C41" s="104" t="s">
        <v>45</v>
      </c>
      <c r="E41" s="207"/>
      <c r="F41" s="39">
        <v>511</v>
      </c>
      <c r="G41" s="104" t="s">
        <v>82</v>
      </c>
    </row>
    <row r="42" spans="1:7" s="11" customFormat="1" ht="21" customHeight="1" x14ac:dyDescent="0.15">
      <c r="A42" s="204"/>
      <c r="B42" s="39">
        <v>261</v>
      </c>
      <c r="C42" s="104" t="s">
        <v>46</v>
      </c>
      <c r="E42" s="207"/>
      <c r="F42" s="39">
        <v>512</v>
      </c>
      <c r="G42" s="104" t="s">
        <v>83</v>
      </c>
    </row>
    <row r="43" spans="1:7" s="11" customFormat="1" ht="21" customHeight="1" x14ac:dyDescent="0.15">
      <c r="A43" s="204"/>
      <c r="B43" s="39">
        <v>262</v>
      </c>
      <c r="C43" s="104" t="s">
        <v>47</v>
      </c>
      <c r="E43" s="207"/>
      <c r="F43" s="39">
        <v>521</v>
      </c>
      <c r="G43" s="104" t="s">
        <v>84</v>
      </c>
    </row>
    <row r="44" spans="1:7" s="11" customFormat="1" ht="21" customHeight="1" x14ac:dyDescent="0.15">
      <c r="A44" s="204"/>
      <c r="B44" s="39">
        <v>263</v>
      </c>
      <c r="C44" s="104" t="s">
        <v>48</v>
      </c>
      <c r="E44" s="224"/>
      <c r="F44" s="39">
        <v>531</v>
      </c>
      <c r="G44" s="104" t="s">
        <v>85</v>
      </c>
    </row>
    <row r="45" spans="1:7" s="11" customFormat="1" ht="21" customHeight="1" thickBot="1" x14ac:dyDescent="0.2">
      <c r="A45" s="204"/>
      <c r="B45" s="39">
        <v>264</v>
      </c>
      <c r="C45" s="104" t="s">
        <v>49</v>
      </c>
      <c r="E45" s="105" t="s">
        <v>116</v>
      </c>
      <c r="F45" s="106">
        <v>541</v>
      </c>
      <c r="G45" s="107" t="s">
        <v>86</v>
      </c>
    </row>
    <row r="46" spans="1:7" s="11" customFormat="1" ht="21" customHeight="1" thickBot="1" x14ac:dyDescent="0.2">
      <c r="A46" s="226"/>
      <c r="B46" s="106">
        <v>265</v>
      </c>
      <c r="C46" s="107" t="s">
        <v>50</v>
      </c>
    </row>
    <row r="47" spans="1:7" ht="14.25" x14ac:dyDescent="0.15">
      <c r="A47" s="225"/>
      <c r="B47" s="225"/>
      <c r="F47" s="11"/>
      <c r="G47" s="11"/>
    </row>
  </sheetData>
  <mergeCells count="12">
    <mergeCell ref="A47:B47"/>
    <mergeCell ref="A32:A46"/>
    <mergeCell ref="A22:A31"/>
    <mergeCell ref="A16:A21"/>
    <mergeCell ref="E21:E29"/>
    <mergeCell ref="E30:E37"/>
    <mergeCell ref="E38:E44"/>
    <mergeCell ref="A5:A15"/>
    <mergeCell ref="A2:G2"/>
    <mergeCell ref="F19:F20"/>
    <mergeCell ref="G19:G20"/>
    <mergeCell ref="E5:E20"/>
  </mergeCells>
  <phoneticPr fontId="2"/>
  <printOptions horizontalCentered="1"/>
  <pageMargins left="0.59055118110236227" right="0.39370078740157483" top="0.3937007874015748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P69コンテナ貨物年次別表</vt:lpstr>
      <vt:lpstr>P70コンテナ貨物月別表</vt:lpstr>
      <vt:lpstr>P71コンテナ貨物品種別表（重量）</vt:lpstr>
      <vt:lpstr>P72コンテナ貨物品種別表（数量）</vt:lpstr>
      <vt:lpstr>P73品種分類表</vt:lpstr>
      <vt:lpstr>P69コンテナ貨物年次別表!Print_Area</vt:lpstr>
      <vt:lpstr>P70コンテナ貨物月別表!Print_Area</vt:lpstr>
      <vt:lpstr>'P71コンテナ貨物品種別表（重量）'!Print_Area</vt:lpstr>
      <vt:lpstr>'P72コンテナ貨物品種別表（数量）'!Print_Area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koikekoh</cp:lastModifiedBy>
  <cp:lastPrinted>2023-07-05T02:45:31Z</cp:lastPrinted>
  <dcterms:modified xsi:type="dcterms:W3CDTF">2023-07-06T00:24:01Z</dcterms:modified>
</cp:coreProperties>
</file>