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土田浩行\Desktop\経営比較分析表\【経営比較分析表】2023_063223_47_1718\"/>
    </mc:Choice>
  </mc:AlternateContent>
  <xr:revisionPtr revIDLastSave="0" documentId="13_ncr:1_{EC80C065-15C1-4FE7-801B-0996D41F447D}" xr6:coauthVersionLast="47" xr6:coauthVersionMax="47" xr10:uidLastSave="{00000000-0000-0000-0000-000000000000}"/>
  <workbookProtection workbookAlgorithmName="SHA-512" workbookHashValue="YtFHurgDWyABnx2s9SHdwuyY9yMfdGWdAKr2ycI6alIHgg/+IZmXWwubZAmwSIPTxYYH3tO2WqpoVRvOyoKnrw==" workbookSaltValue="ugLrOvg9Ahjl7arVohWXFw==" workbookSpinCount="100000" lockStructure="1"/>
  <bookViews>
    <workbookView xWindow="-110" yWindow="-110" windowWidth="22780" windowHeight="145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AL10" i="4"/>
  <c r="AD10" i="4"/>
  <c r="AL8" i="4"/>
  <c r="I8" i="4"/>
</calcChain>
</file>

<file path=xl/sharedStrings.xml><?xml version="1.0" encoding="utf-8"?>
<sst xmlns="http://schemas.openxmlformats.org/spreadsheetml/2006/main" count="236" uniqueCount="117">
  <si>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</si>
  <si>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</si>
  <si>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</si>
  <si>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</si>
  <si>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</si>
  <si>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</si>
  <si>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</si>
  <si>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</si>
  <si>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</si>
  <si>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</si>
  <si>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</si>
  <si>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</si>
  <si>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</si>
  <si>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</si>
  <si>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</si>
  <si>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</si>
  <si>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</si>
  <si>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</si>
  <si>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</si>
  <si>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</si>
  <si>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</si>
  <si>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</si>
  <si>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</si>
  <si>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</si>
  <si>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</si>
  <si>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</si>
  <si>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</si>
  <si>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</si>
  <si>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</si>
  <si>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</si>
  <si>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</si>
  <si>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</si>
  <si>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</si>
  <si>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</si>
  <si>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</si>
  <si>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</si>
  <si>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</si>
  <si>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</si>
  <si>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</si>
  <si>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</si>
  <si>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</si>
  <si>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</si>
  <si>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</si>
  <si>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</si>
  <si>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</si>
  <si>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</si>
  <si>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</si>
  <si>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</si>
  <si>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</si>
  <si>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</si>
  <si>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</si>
  <si>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</si>
  <si>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</si>
  <si>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</si>
  <si>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</si>
  <si>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</si>
  <si>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</si>
  <si>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</si>
  <si>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</si>
  <si>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</si>
  <si>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</si>
  <si>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</si>
  <si>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</si>
  <si>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</si>
  <si>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</si>
  <si>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</si>
  <si>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</si>
  <si>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</si>
  <si>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</si>
  <si>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</si>
  <si>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</si>
  <si>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</si>
  <si>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</si>
  <si>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</si>
  <si>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</si>
  <si>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</si>
  <si>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</si>
  <si>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</si>
  <si>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</si>
  <si>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</si>
  <si>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</si>
  <si>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</si>
  <si>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</si>
  <si>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</si>
  <si>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</si>
  <si>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</si>
  <si>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</si>
  <si>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</si>
  <si>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</si>
  <si>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</si>
  <si>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</si>
  <si>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</si>
  <si>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</si>
  <si>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</si>
  <si>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</si>
  <si>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</si>
  <si>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</si>
  <si>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</si>
  <si>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</si>
  <si>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</si>
  <si>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</si>
  <si>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</si>
  <si>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</si>
  <si>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</si>
  <si>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</si>
  <si>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</si>
  <si>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</si>
  <si>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</si>
  <si>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</si>
  <si>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</si>
  <si>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</si>
  <si>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</si>
  <si>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</si>
  <si>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</si>
  <si>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xml:space="preserve">　「収益的収支比率」については、100％の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はなく推移しており、かつ、近年は新たな起債を行っていなかったことが考えられる。
　[経費回収率」は100％を超えている。委託料の減少によるものである。使用料収入が減少傾向にあるため、更新工事等の有無により指標数値が大きく変動する。
　「汚水処理原価」も設備の更新工事の減少等により下がっている。今後の料金収入の増は見込めないため、費用削減が必要である。。
　施設の効率性に関する経営指標である「施設利用率」については、類似団体と比較して高くなっているが、今後汚水処理人口の減少が予想されるため、適切な施設規模への移行等を検討していかなければならない。「水洗化率」については100％の数値となっている。
</t>
    <phoneticPr fontId="4"/>
  </si>
  <si>
    <t>　計画区域内の管渠整備については、平成9年に供用を開始し、全て完了している。
　管渠の耐用年数である50年の範囲内であることから、当面は管渠の状況を確認しながら、劣化した箇所については随時工事を行う予定であるが、今後大規模な修繕が予想されるものもあることから、計画的に行っていく。
　</t>
    <phoneticPr fontId="4"/>
  </si>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</sst>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513-4B7B-B6DF-DD3B24996810}"/>
            </c:ext>
          </c:extLst>
        </c:ser>
        <c:dLbls>
          <c:showLegendKey val="0"/>
          <c:showVal val="0"/>
          <c:showCatName val="0"/>
          <c:showSerName val="0"/>
          <c:showPercent val="0"/>
          <c:showBubbleSize val="0"/>
        </c:dLbls>
        <c:gapWidth val="150"/>
        <c:axId val="435274496"/>
        <c:axId val="43528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513-4B7B-B6DF-DD3B24996810}"/>
            </c:ext>
          </c:extLst>
        </c:ser>
        <c:dLbls>
          <c:showLegendKey val="0"/>
          <c:showVal val="0"/>
          <c:showCatName val="0"/>
          <c:showSerName val="0"/>
          <c:showPercent val="0"/>
          <c:showBubbleSize val="0"/>
        </c:dLbls>
        <c:marker val="1"/>
        <c:smooth val="0"/>
        <c:axId val="435274496"/>
        <c:axId val="435281552"/>
      </c:lineChart>
      <c:dateAx>
        <c:axId val="435274496"/>
        <c:scaling>
          <c:orientation val="minMax"/>
        </c:scaling>
        <c:delete val="1"/>
        <c:axPos val="b"/>
        <c:numFmt formatCode="&quot;R&quot;yy" sourceLinked="1"/>
        <c:majorTickMark val="none"/>
        <c:minorTickMark val="none"/>
        <c:tickLblPos val="none"/>
        <c:crossAx val="435281552"/>
        <c:crosses val="autoZero"/>
        <c:auto val="1"/>
        <c:lblOffset val="100"/>
        <c:baseTimeUnit val="years"/>
      </c:dateAx>
      <c:valAx>
        <c:axId val="43528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7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29.17</c:v>
                </c:pt>
                <c:pt idx="1">
                  <c:v>29.17</c:v>
                </c:pt>
                <c:pt idx="2">
                  <c:v>29.17</c:v>
                </c:pt>
                <c:pt idx="3">
                  <c:v>29.17</c:v>
                </c:pt>
                <c:pt idx="4">
                  <c:v>29.17</c:v>
                </c:pt>
              </c:numCache>
            </c:numRef>
          </c:val>
          <c:extLst>
            <c:ext xmlns:c16="http://schemas.microsoft.com/office/drawing/2014/chart" uri="{C3380CC4-5D6E-409C-BE32-E72D297353CC}">
              <c16:uniqueId val="{00000000-929F-44B6-A52A-57DF7C4ACB2F}"/>
            </c:ext>
          </c:extLst>
        </c:ser>
        <c:dLbls>
          <c:showLegendKey val="0"/>
          <c:showVal val="0"/>
          <c:showCatName val="0"/>
          <c:showSerName val="0"/>
          <c:showPercent val="0"/>
          <c:showBubbleSize val="0"/>
        </c:dLbls>
        <c:gapWidth val="150"/>
        <c:axId val="432761928"/>
        <c:axId val="432762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26.64</c:v>
                </c:pt>
                <c:pt idx="1">
                  <c:v>26.11</c:v>
                </c:pt>
                <c:pt idx="2">
                  <c:v>24.44</c:v>
                </c:pt>
                <c:pt idx="3">
                  <c:v>25.16</c:v>
                </c:pt>
                <c:pt idx="4">
                  <c:v>26.69</c:v>
                </c:pt>
              </c:numCache>
            </c:numRef>
          </c:val>
          <c:smooth val="0"/>
          <c:extLst>
            <c:ext xmlns:c16="http://schemas.microsoft.com/office/drawing/2014/chart" uri="{C3380CC4-5D6E-409C-BE32-E72D297353CC}">
              <c16:uniqueId val="{00000001-929F-44B6-A52A-57DF7C4ACB2F}"/>
            </c:ext>
          </c:extLst>
        </c:ser>
        <c:dLbls>
          <c:showLegendKey val="0"/>
          <c:showVal val="0"/>
          <c:showCatName val="0"/>
          <c:showSerName val="0"/>
          <c:showPercent val="0"/>
          <c:showBubbleSize val="0"/>
        </c:dLbls>
        <c:marker val="1"/>
        <c:smooth val="0"/>
        <c:axId val="432761928"/>
        <c:axId val="432762712"/>
      </c:lineChart>
      <c:dateAx>
        <c:axId val="432761928"/>
        <c:scaling>
          <c:orientation val="minMax"/>
        </c:scaling>
        <c:delete val="1"/>
        <c:axPos val="b"/>
        <c:numFmt formatCode="&quot;R&quot;yy" sourceLinked="1"/>
        <c:majorTickMark val="none"/>
        <c:minorTickMark val="none"/>
        <c:tickLblPos val="none"/>
        <c:crossAx val="432762712"/>
        <c:crosses val="autoZero"/>
        <c:auto val="1"/>
        <c:lblOffset val="100"/>
        <c:baseTimeUnit val="years"/>
      </c:dateAx>
      <c:valAx>
        <c:axId val="432762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2761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CA5-4A74-962D-89754137B08B}"/>
            </c:ext>
          </c:extLst>
        </c:ser>
        <c:dLbls>
          <c:showLegendKey val="0"/>
          <c:showVal val="0"/>
          <c:showCatName val="0"/>
          <c:showSerName val="0"/>
          <c:showPercent val="0"/>
          <c:showBubbleSize val="0"/>
        </c:dLbls>
        <c:gapWidth val="150"/>
        <c:axId val="434508344"/>
        <c:axId val="43451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95.52</c:v>
                </c:pt>
                <c:pt idx="1">
                  <c:v>94.97</c:v>
                </c:pt>
                <c:pt idx="2">
                  <c:v>95.52</c:v>
                </c:pt>
                <c:pt idx="3">
                  <c:v>95.65</c:v>
                </c:pt>
                <c:pt idx="4">
                  <c:v>94.53</c:v>
                </c:pt>
              </c:numCache>
            </c:numRef>
          </c:val>
          <c:smooth val="0"/>
          <c:extLst>
            <c:ext xmlns:c16="http://schemas.microsoft.com/office/drawing/2014/chart" uri="{C3380CC4-5D6E-409C-BE32-E72D297353CC}">
              <c16:uniqueId val="{00000001-ECA5-4A74-962D-89754137B08B}"/>
            </c:ext>
          </c:extLst>
        </c:ser>
        <c:dLbls>
          <c:showLegendKey val="0"/>
          <c:showVal val="0"/>
          <c:showCatName val="0"/>
          <c:showSerName val="0"/>
          <c:showPercent val="0"/>
          <c:showBubbleSize val="0"/>
        </c:dLbls>
        <c:marker val="1"/>
        <c:smooth val="0"/>
        <c:axId val="434508344"/>
        <c:axId val="434511088"/>
      </c:lineChart>
      <c:dateAx>
        <c:axId val="434508344"/>
        <c:scaling>
          <c:orientation val="minMax"/>
        </c:scaling>
        <c:delete val="1"/>
        <c:axPos val="b"/>
        <c:numFmt formatCode="&quot;R&quot;yy" sourceLinked="1"/>
        <c:majorTickMark val="none"/>
        <c:minorTickMark val="none"/>
        <c:tickLblPos val="none"/>
        <c:crossAx val="434511088"/>
        <c:crosses val="autoZero"/>
        <c:auto val="1"/>
        <c:lblOffset val="100"/>
        <c:baseTimeUnit val="years"/>
      </c:dateAx>
      <c:valAx>
        <c:axId val="43451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508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157-440E-B935-894BC4FFDA86}"/>
            </c:ext>
          </c:extLst>
        </c:ser>
        <c:dLbls>
          <c:showLegendKey val="0"/>
          <c:showVal val="0"/>
          <c:showCatName val="0"/>
          <c:showSerName val="0"/>
          <c:showPercent val="0"/>
          <c:showBubbleSize val="0"/>
        </c:dLbls>
        <c:gapWidth val="150"/>
        <c:axId val="435276848"/>
        <c:axId val="435279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57-440E-B935-894BC4FFDA86}"/>
            </c:ext>
          </c:extLst>
        </c:ser>
        <c:dLbls>
          <c:showLegendKey val="0"/>
          <c:showVal val="0"/>
          <c:showCatName val="0"/>
          <c:showSerName val="0"/>
          <c:showPercent val="0"/>
          <c:showBubbleSize val="0"/>
        </c:dLbls>
        <c:marker val="1"/>
        <c:smooth val="0"/>
        <c:axId val="435276848"/>
        <c:axId val="435279984"/>
      </c:lineChart>
      <c:dateAx>
        <c:axId val="435276848"/>
        <c:scaling>
          <c:orientation val="minMax"/>
        </c:scaling>
        <c:delete val="1"/>
        <c:axPos val="b"/>
        <c:numFmt formatCode="&quot;R&quot;yy" sourceLinked="1"/>
        <c:majorTickMark val="none"/>
        <c:minorTickMark val="none"/>
        <c:tickLblPos val="none"/>
        <c:crossAx val="435279984"/>
        <c:crosses val="autoZero"/>
        <c:auto val="1"/>
        <c:lblOffset val="100"/>
        <c:baseTimeUnit val="years"/>
      </c:dateAx>
      <c:valAx>
        <c:axId val="43527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7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6C-4245-8424-8F1FA7E1FF48}"/>
            </c:ext>
          </c:extLst>
        </c:ser>
        <c:dLbls>
          <c:showLegendKey val="0"/>
          <c:showVal val="0"/>
          <c:showCatName val="0"/>
          <c:showSerName val="0"/>
          <c:showPercent val="0"/>
          <c:showBubbleSize val="0"/>
        </c:dLbls>
        <c:gapWidth val="150"/>
        <c:axId val="435277240"/>
        <c:axId val="42877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6C-4245-8424-8F1FA7E1FF48}"/>
            </c:ext>
          </c:extLst>
        </c:ser>
        <c:dLbls>
          <c:showLegendKey val="0"/>
          <c:showVal val="0"/>
          <c:showCatName val="0"/>
          <c:showSerName val="0"/>
          <c:showPercent val="0"/>
          <c:showBubbleSize val="0"/>
        </c:dLbls>
        <c:marker val="1"/>
        <c:smooth val="0"/>
        <c:axId val="435277240"/>
        <c:axId val="428777952"/>
      </c:lineChart>
      <c:dateAx>
        <c:axId val="435277240"/>
        <c:scaling>
          <c:orientation val="minMax"/>
        </c:scaling>
        <c:delete val="1"/>
        <c:axPos val="b"/>
        <c:numFmt formatCode="&quot;R&quot;yy" sourceLinked="1"/>
        <c:majorTickMark val="none"/>
        <c:minorTickMark val="none"/>
        <c:tickLblPos val="none"/>
        <c:crossAx val="428777952"/>
        <c:crosses val="autoZero"/>
        <c:auto val="1"/>
        <c:lblOffset val="100"/>
        <c:baseTimeUnit val="years"/>
      </c:dateAx>
      <c:valAx>
        <c:axId val="42877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77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5C-48F4-B53C-65C1EBC363A4}"/>
            </c:ext>
          </c:extLst>
        </c:ser>
        <c:dLbls>
          <c:showLegendKey val="0"/>
          <c:showVal val="0"/>
          <c:showCatName val="0"/>
          <c:showSerName val="0"/>
          <c:showPercent val="0"/>
          <c:showBubbleSize val="0"/>
        </c:dLbls>
        <c:gapWidth val="150"/>
        <c:axId val="428780304"/>
        <c:axId val="42878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5C-48F4-B53C-65C1EBC363A4}"/>
            </c:ext>
          </c:extLst>
        </c:ser>
        <c:dLbls>
          <c:showLegendKey val="0"/>
          <c:showVal val="0"/>
          <c:showCatName val="0"/>
          <c:showSerName val="0"/>
          <c:showPercent val="0"/>
          <c:showBubbleSize val="0"/>
        </c:dLbls>
        <c:marker val="1"/>
        <c:smooth val="0"/>
        <c:axId val="428780304"/>
        <c:axId val="428782656"/>
      </c:lineChart>
      <c:dateAx>
        <c:axId val="428780304"/>
        <c:scaling>
          <c:orientation val="minMax"/>
        </c:scaling>
        <c:delete val="1"/>
        <c:axPos val="b"/>
        <c:numFmt formatCode="&quot;R&quot;yy" sourceLinked="1"/>
        <c:majorTickMark val="none"/>
        <c:minorTickMark val="none"/>
        <c:tickLblPos val="none"/>
        <c:crossAx val="428782656"/>
        <c:crosses val="autoZero"/>
        <c:auto val="1"/>
        <c:lblOffset val="100"/>
        <c:baseTimeUnit val="years"/>
      </c:dateAx>
      <c:valAx>
        <c:axId val="42878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78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C9-4971-A0C4-8DE7D4D6C7E4}"/>
            </c:ext>
          </c:extLst>
        </c:ser>
        <c:dLbls>
          <c:showLegendKey val="0"/>
          <c:showVal val="0"/>
          <c:showCatName val="0"/>
          <c:showSerName val="0"/>
          <c:showPercent val="0"/>
          <c:showBubbleSize val="0"/>
        </c:dLbls>
        <c:gapWidth val="150"/>
        <c:axId val="428779128"/>
        <c:axId val="42878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C9-4971-A0C4-8DE7D4D6C7E4}"/>
            </c:ext>
          </c:extLst>
        </c:ser>
        <c:dLbls>
          <c:showLegendKey val="0"/>
          <c:showVal val="0"/>
          <c:showCatName val="0"/>
          <c:showSerName val="0"/>
          <c:showPercent val="0"/>
          <c:showBubbleSize val="0"/>
        </c:dLbls>
        <c:marker val="1"/>
        <c:smooth val="0"/>
        <c:axId val="428779128"/>
        <c:axId val="428781872"/>
      </c:lineChart>
      <c:dateAx>
        <c:axId val="428779128"/>
        <c:scaling>
          <c:orientation val="minMax"/>
        </c:scaling>
        <c:delete val="1"/>
        <c:axPos val="b"/>
        <c:numFmt formatCode="&quot;R&quot;yy" sourceLinked="1"/>
        <c:majorTickMark val="none"/>
        <c:minorTickMark val="none"/>
        <c:tickLblPos val="none"/>
        <c:crossAx val="428781872"/>
        <c:crosses val="autoZero"/>
        <c:auto val="1"/>
        <c:lblOffset val="100"/>
        <c:baseTimeUnit val="years"/>
      </c:dateAx>
      <c:valAx>
        <c:axId val="42878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779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7E-44D9-AD9E-48A4FD17BEE4}"/>
            </c:ext>
          </c:extLst>
        </c:ser>
        <c:dLbls>
          <c:showLegendKey val="0"/>
          <c:showVal val="0"/>
          <c:showCatName val="0"/>
          <c:showSerName val="0"/>
          <c:showPercent val="0"/>
          <c:showBubbleSize val="0"/>
        </c:dLbls>
        <c:gapWidth val="150"/>
        <c:axId val="428783048"/>
        <c:axId val="42877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7E-44D9-AD9E-48A4FD17BEE4}"/>
            </c:ext>
          </c:extLst>
        </c:ser>
        <c:dLbls>
          <c:showLegendKey val="0"/>
          <c:showVal val="0"/>
          <c:showCatName val="0"/>
          <c:showSerName val="0"/>
          <c:showPercent val="0"/>
          <c:showBubbleSize val="0"/>
        </c:dLbls>
        <c:marker val="1"/>
        <c:smooth val="0"/>
        <c:axId val="428783048"/>
        <c:axId val="428779520"/>
      </c:lineChart>
      <c:dateAx>
        <c:axId val="428783048"/>
        <c:scaling>
          <c:orientation val="minMax"/>
        </c:scaling>
        <c:delete val="1"/>
        <c:axPos val="b"/>
        <c:numFmt formatCode="&quot;R&quot;yy" sourceLinked="1"/>
        <c:majorTickMark val="none"/>
        <c:minorTickMark val="none"/>
        <c:tickLblPos val="none"/>
        <c:crossAx val="428779520"/>
        <c:crosses val="autoZero"/>
        <c:auto val="1"/>
        <c:lblOffset val="100"/>
        <c:baseTimeUnit val="years"/>
      </c:dateAx>
      <c:valAx>
        <c:axId val="42877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783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1202.94</c:v>
                </c:pt>
                <c:pt idx="4">
                  <c:v>0</c:v>
                </c:pt>
              </c:numCache>
            </c:numRef>
          </c:val>
          <c:extLst>
            <c:ext xmlns:c16="http://schemas.microsoft.com/office/drawing/2014/chart" uri="{C3380CC4-5D6E-409C-BE32-E72D297353CC}">
              <c16:uniqueId val="{00000000-F862-4B6E-AB44-9F21F6EA1226}"/>
            </c:ext>
          </c:extLst>
        </c:ser>
        <c:dLbls>
          <c:showLegendKey val="0"/>
          <c:showVal val="0"/>
          <c:showCatName val="0"/>
          <c:showSerName val="0"/>
          <c:showPercent val="0"/>
          <c:showBubbleSize val="0"/>
        </c:dLbls>
        <c:gapWidth val="150"/>
        <c:axId val="428782264"/>
        <c:axId val="439553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129.4</c:v>
                </c:pt>
                <c:pt idx="1">
                  <c:v>126.26</c:v>
                </c:pt>
                <c:pt idx="2">
                  <c:v>113.17</c:v>
                </c:pt>
                <c:pt idx="3">
                  <c:v>160.77000000000001</c:v>
                </c:pt>
                <c:pt idx="4">
                  <c:v>142.38</c:v>
                </c:pt>
              </c:numCache>
            </c:numRef>
          </c:val>
          <c:smooth val="0"/>
          <c:extLst>
            <c:ext xmlns:c16="http://schemas.microsoft.com/office/drawing/2014/chart" uri="{C3380CC4-5D6E-409C-BE32-E72D297353CC}">
              <c16:uniqueId val="{00000001-F862-4B6E-AB44-9F21F6EA1226}"/>
            </c:ext>
          </c:extLst>
        </c:ser>
        <c:dLbls>
          <c:showLegendKey val="0"/>
          <c:showVal val="0"/>
          <c:showCatName val="0"/>
          <c:showSerName val="0"/>
          <c:showPercent val="0"/>
          <c:showBubbleSize val="0"/>
        </c:dLbls>
        <c:marker val="1"/>
        <c:smooth val="0"/>
        <c:axId val="428782264"/>
        <c:axId val="439553864"/>
      </c:lineChart>
      <c:dateAx>
        <c:axId val="428782264"/>
        <c:scaling>
          <c:orientation val="minMax"/>
        </c:scaling>
        <c:delete val="1"/>
        <c:axPos val="b"/>
        <c:numFmt formatCode="&quot;R&quot;yy" sourceLinked="1"/>
        <c:majorTickMark val="none"/>
        <c:minorTickMark val="none"/>
        <c:tickLblPos val="none"/>
        <c:crossAx val="439553864"/>
        <c:crosses val="autoZero"/>
        <c:auto val="1"/>
        <c:lblOffset val="100"/>
        <c:baseTimeUnit val="years"/>
      </c:dateAx>
      <c:valAx>
        <c:axId val="439553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782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56.69</c:v>
                </c:pt>
                <c:pt idx="1">
                  <c:v>46.45</c:v>
                </c:pt>
                <c:pt idx="2">
                  <c:v>60.73</c:v>
                </c:pt>
                <c:pt idx="3">
                  <c:v>55.85</c:v>
                </c:pt>
                <c:pt idx="4">
                  <c:v>96.99</c:v>
                </c:pt>
              </c:numCache>
            </c:numRef>
          </c:val>
          <c:extLst>
            <c:ext xmlns:c16="http://schemas.microsoft.com/office/drawing/2014/chart" uri="{C3380CC4-5D6E-409C-BE32-E72D297353CC}">
              <c16:uniqueId val="{00000000-EFBB-40B2-A492-3BA93C6B20BC}"/>
            </c:ext>
          </c:extLst>
        </c:ser>
        <c:dLbls>
          <c:showLegendKey val="0"/>
          <c:showVal val="0"/>
          <c:showCatName val="0"/>
          <c:showSerName val="0"/>
          <c:showPercent val="0"/>
          <c:showBubbleSize val="0"/>
        </c:dLbls>
        <c:gapWidth val="150"/>
        <c:axId val="439554256"/>
        <c:axId val="439557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38.409999999999997</c:v>
                </c:pt>
                <c:pt idx="1">
                  <c:v>35.869999999999997</c:v>
                </c:pt>
                <c:pt idx="2">
                  <c:v>31.6</c:v>
                </c:pt>
                <c:pt idx="3">
                  <c:v>30.19</c:v>
                </c:pt>
                <c:pt idx="4">
                  <c:v>27.52</c:v>
                </c:pt>
              </c:numCache>
            </c:numRef>
          </c:val>
          <c:smooth val="0"/>
          <c:extLst>
            <c:ext xmlns:c16="http://schemas.microsoft.com/office/drawing/2014/chart" uri="{C3380CC4-5D6E-409C-BE32-E72D297353CC}">
              <c16:uniqueId val="{00000001-EFBB-40B2-A492-3BA93C6B20BC}"/>
            </c:ext>
          </c:extLst>
        </c:ser>
        <c:dLbls>
          <c:showLegendKey val="0"/>
          <c:showVal val="0"/>
          <c:showCatName val="0"/>
          <c:showSerName val="0"/>
          <c:showPercent val="0"/>
          <c:showBubbleSize val="0"/>
        </c:dLbls>
        <c:marker val="1"/>
        <c:smooth val="0"/>
        <c:axId val="439554256"/>
        <c:axId val="439557000"/>
      </c:lineChart>
      <c:dateAx>
        <c:axId val="439554256"/>
        <c:scaling>
          <c:orientation val="minMax"/>
        </c:scaling>
        <c:delete val="1"/>
        <c:axPos val="b"/>
        <c:numFmt formatCode="&quot;R&quot;yy" sourceLinked="1"/>
        <c:majorTickMark val="none"/>
        <c:minorTickMark val="none"/>
        <c:tickLblPos val="none"/>
        <c:crossAx val="439557000"/>
        <c:crosses val="autoZero"/>
        <c:auto val="1"/>
        <c:lblOffset val="100"/>
        <c:baseTimeUnit val="years"/>
      </c:dateAx>
      <c:valAx>
        <c:axId val="439557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55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431</c:v>
                </c:pt>
                <c:pt idx="1">
                  <c:v>524.36</c:v>
                </c:pt>
                <c:pt idx="2">
                  <c:v>391.6</c:v>
                </c:pt>
                <c:pt idx="3">
                  <c:v>432.69</c:v>
                </c:pt>
                <c:pt idx="4">
                  <c:v>232.79</c:v>
                </c:pt>
              </c:numCache>
            </c:numRef>
          </c:val>
          <c:extLst>
            <c:ext xmlns:c16="http://schemas.microsoft.com/office/drawing/2014/chart" uri="{C3380CC4-5D6E-409C-BE32-E72D297353CC}">
              <c16:uniqueId val="{00000000-3D90-41DB-AA7B-418F3CF12C5C}"/>
            </c:ext>
          </c:extLst>
        </c:ser>
        <c:dLbls>
          <c:showLegendKey val="0"/>
          <c:showVal val="0"/>
          <c:showCatName val="0"/>
          <c:showSerName val="0"/>
          <c:showPercent val="0"/>
          <c:showBubbleSize val="0"/>
        </c:dLbls>
        <c:gapWidth val="150"/>
        <c:axId val="439556216"/>
        <c:axId val="439557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501.56</c:v>
                </c:pt>
                <c:pt idx="1">
                  <c:v>528.78</c:v>
                </c:pt>
                <c:pt idx="2">
                  <c:v>596.92999999999995</c:v>
                </c:pt>
                <c:pt idx="3">
                  <c:v>631.54999999999995</c:v>
                </c:pt>
                <c:pt idx="4">
                  <c:v>659.63</c:v>
                </c:pt>
              </c:numCache>
            </c:numRef>
          </c:val>
          <c:smooth val="0"/>
          <c:extLst>
            <c:ext xmlns:c16="http://schemas.microsoft.com/office/drawing/2014/chart" uri="{C3380CC4-5D6E-409C-BE32-E72D297353CC}">
              <c16:uniqueId val="{00000001-3D90-41DB-AA7B-418F3CF12C5C}"/>
            </c:ext>
          </c:extLst>
        </c:ser>
        <c:dLbls>
          <c:showLegendKey val="0"/>
          <c:showVal val="0"/>
          <c:showCatName val="0"/>
          <c:showSerName val="0"/>
          <c:showPercent val="0"/>
          <c:showBubbleSize val="0"/>
        </c:dLbls>
        <c:marker val="1"/>
        <c:smooth val="0"/>
        <c:axId val="439556216"/>
        <c:axId val="439557392"/>
      </c:lineChart>
      <c:dateAx>
        <c:axId val="439556216"/>
        <c:scaling>
          <c:orientation val="minMax"/>
        </c:scaling>
        <c:delete val="1"/>
        <c:axPos val="b"/>
        <c:numFmt formatCode="&quot;R&quot;yy" sourceLinked="1"/>
        <c:majorTickMark val="none"/>
        <c:minorTickMark val="none"/>
        <c:tickLblPos val="none"/>
        <c:crossAx val="439557392"/>
        <c:crosses val="autoZero"/>
        <c:auto val="1"/>
        <c:lblOffset val="100"/>
        <c:baseTimeUnit val="years"/>
      </c:dateAx>
      <c:valAx>
        <c:axId val="43955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556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【153.64】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83" sqref="BL8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山形県　西川町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法非適用</v>
      </c>
      <c r="C8" s="34"/>
      <c r="D8" s="34"/>
      <c r="E8" s="34"/>
      <c r="F8" s="34"/>
      <c r="G8" s="34"/>
      <c r="H8" s="34"/>
      <c r="I8" s="34" t="str">
        <f>データ!J6</f>
        <v>下水道事業</v>
      </c>
      <c r="J8" s="34"/>
      <c r="K8" s="34"/>
      <c r="L8" s="34"/>
      <c r="M8" s="34"/>
      <c r="N8" s="34"/>
      <c r="O8" s="34"/>
      <c r="P8" s="34" t="str">
        <f>データ!K6</f>
        <v>簡易排水</v>
      </c>
      <c r="Q8" s="34"/>
      <c r="R8" s="34"/>
      <c r="S8" s="34"/>
      <c r="T8" s="34"/>
      <c r="U8" s="34"/>
      <c r="V8" s="34"/>
      <c r="W8" s="34" t="str">
        <f>データ!L6</f>
        <v>J2</v>
      </c>
      <c r="X8" s="34"/>
      <c r="Y8" s="34"/>
      <c r="Z8" s="34"/>
      <c r="AA8" s="34"/>
      <c r="AB8" s="34"/>
      <c r="AC8" s="34"/>
      <c r="AD8" s="35" t="str">
        <f>データ!$M$6</f>
        <v>非設置</v>
      </c>
      <c r="AE8" s="35"/>
      <c r="AF8" s="35"/>
      <c r="AG8" s="35"/>
      <c r="AH8" s="35"/>
      <c r="AI8" s="35"/>
      <c r="AJ8" s="35"/>
      <c r="AK8" s="3"/>
      <c r="AL8" s="36">
        <f>データ!S6</f>
        <v>4655</v>
      </c>
      <c r="AM8" s="36"/>
      <c r="AN8" s="36"/>
      <c r="AO8" s="36"/>
      <c r="AP8" s="36"/>
      <c r="AQ8" s="36"/>
      <c r="AR8" s="36"/>
      <c r="AS8" s="36"/>
      <c r="AT8" s="37">
        <f>データ!T6</f>
        <v>393.19</v>
      </c>
      <c r="AU8" s="37"/>
      <c r="AV8" s="37"/>
      <c r="AW8" s="37"/>
      <c r="AX8" s="37"/>
      <c r="AY8" s="37"/>
      <c r="AZ8" s="37"/>
      <c r="BA8" s="37"/>
      <c r="BB8" s="37">
        <f>データ!U6</f>
        <v>11.84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t="str">
        <f>データ!O6</f>
        <v>該当数値なし</v>
      </c>
      <c r="J10" s="37"/>
      <c r="K10" s="37"/>
      <c r="L10" s="37"/>
      <c r="M10" s="37"/>
      <c r="N10" s="37"/>
      <c r="O10" s="37"/>
      <c r="P10" s="37">
        <f>データ!P6</f>
        <v>0.48</v>
      </c>
      <c r="Q10" s="37"/>
      <c r="R10" s="37"/>
      <c r="S10" s="37"/>
      <c r="T10" s="37"/>
      <c r="U10" s="37"/>
      <c r="V10" s="37"/>
      <c r="W10" s="37">
        <f>データ!Q6</f>
        <v>100</v>
      </c>
      <c r="X10" s="37"/>
      <c r="Y10" s="37"/>
      <c r="Z10" s="37"/>
      <c r="AA10" s="37"/>
      <c r="AB10" s="37"/>
      <c r="AC10" s="37"/>
      <c r="AD10" s="36">
        <f>データ!R6</f>
        <v>4260</v>
      </c>
      <c r="AE10" s="36"/>
      <c r="AF10" s="36"/>
      <c r="AG10" s="36"/>
      <c r="AH10" s="36"/>
      <c r="AI10" s="36"/>
      <c r="AJ10" s="36"/>
      <c r="AK10" s="2"/>
      <c r="AL10" s="36">
        <f>データ!V6</f>
        <v>22</v>
      </c>
      <c r="AM10" s="36"/>
      <c r="AN10" s="36"/>
      <c r="AO10" s="36"/>
      <c r="AP10" s="36"/>
      <c r="AQ10" s="36"/>
      <c r="AR10" s="36"/>
      <c r="AS10" s="36"/>
      <c r="AT10" s="37">
        <f>データ!W6</f>
        <v>0.03</v>
      </c>
      <c r="AU10" s="37"/>
      <c r="AV10" s="37"/>
      <c r="AW10" s="37"/>
      <c r="AX10" s="37"/>
      <c r="AY10" s="37"/>
      <c r="AZ10" s="37"/>
      <c r="BA10" s="37"/>
      <c r="BB10" s="37">
        <f>データ!X6</f>
        <v>733.33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【153.64】</v>
      </c>
      <c r="I86" s="12" t="str">
        <f>データ!CA6</f>
        <v>【28.95】</v>
      </c>
      <c r="J86" s="12" t="str">
        <f>データ!CL6</f>
        <v>【641.14】</v>
      </c>
      <c r="K86" s="12" t="str">
        <f>データ!CW6</f>
        <v>【27.23】</v>
      </c>
      <c r="L86" s="12" t="str">
        <f>データ!DH6</f>
        <v>【95.29】</v>
      </c>
      <c r="M86" s="12" t="s">
        <v>43</v>
      </c>
      <c r="N86" s="12" t="s">
        <v>43</v>
      </c>
      <c r="O86" s="12" t="str">
        <f>データ!EO6</f>
        <v>【0.00】</v>
      </c>
    </row>
  </sheetData>
  <sheetProtection algorithmName="SHA-512" hashValue="LwLdFlwFDD31YfdN/1cHLdREl5CvgrNcilzLUSkTVakjNsTYACurHHDkCVUCPQS3mLudzo6s088HF5MFYTWL6A==" saltValue="YGa6mT8z/iHbUU+IWRTVa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 x14ac:dyDescent="0.2"/>
  <cols>
    <col min="2" max="144" width="11.90625" customWidth="1"/>
  </cols>
  <sheetData>
    <row r="1" spans="1:145" x14ac:dyDescent="0.2">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5"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2">
      <c r="A6" s="14" t="s">
        <v>95</v>
      </c>
      <c r="B6" s="19">
        <f>B7</f>
        <v>2023</v>
      </c>
      <c r="C6" s="19">
        <f t="shared" ref="C6:X6" si="3">C7</f>
        <v>63223</v>
      </c>
      <c r="D6" s="19">
        <f t="shared" si="3"/>
        <v>47</v>
      </c>
      <c r="E6" s="19">
        <f t="shared" si="3"/>
        <v>17</v>
      </c>
      <c r="F6" s="19">
        <f t="shared" si="3"/>
        <v>8</v>
      </c>
      <c r="G6" s="19">
        <f t="shared" si="3"/>
        <v>0</v>
      </c>
      <c r="H6" s="19" t="str">
        <f t="shared" si="3"/>
        <v>山形県　西川町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0.48</v>
      </c>
      <c r="Q6" s="20">
        <f t="shared" si="3"/>
        <v>100</v>
      </c>
      <c r="R6" s="20">
        <f t="shared" si="3"/>
        <v>4260</v>
      </c>
      <c r="S6" s="20">
        <f t="shared" si="3"/>
        <v>4655</v>
      </c>
      <c r="T6" s="20">
        <f t="shared" si="3"/>
        <v>393.19</v>
      </c>
      <c r="U6" s="20">
        <f t="shared" si="3"/>
        <v>11.84</v>
      </c>
      <c r="V6" s="20">
        <f t="shared" si="3"/>
        <v>22</v>
      </c>
      <c r="W6" s="20">
        <f t="shared" si="3"/>
        <v>0.03</v>
      </c>
      <c r="X6" s="20">
        <f t="shared" si="3"/>
        <v>733.33</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1202.94</v>
      </c>
      <c r="BJ6" s="20">
        <f t="shared" si="7"/>
        <v>0</v>
      </c>
      <c r="BK6" s="21">
        <f t="shared" si="7"/>
        <v>129.4</v>
      </c>
      <c r="BL6" s="21">
        <f t="shared" si="7"/>
        <v>126.26</v>
      </c>
      <c r="BM6" s="21">
        <f t="shared" si="7"/>
        <v>113.17</v>
      </c>
      <c r="BN6" s="21">
        <f t="shared" si="7"/>
        <v>160.77000000000001</v>
      </c>
      <c r="BO6" s="21">
        <f t="shared" si="7"/>
        <v>142.38</v>
      </c>
      <c r="BP6" s="20" t="str">
        <f>IF(BP7="","",IF(BP7="-","【-】","【"&amp;SUBSTITUTE(TEXT(BP7,"#,##0.00"),"-","△")&amp;"】"))</f>
        <v>【153.64】</v>
      </c>
      <c r="BQ6" s="21">
        <f>IF(BQ7="",NA(),BQ7)</f>
        <v>56.69</v>
      </c>
      <c r="BR6" s="21">
        <f t="shared" ref="BR6:BZ6" si="8">IF(BR7="",NA(),BR7)</f>
        <v>46.45</v>
      </c>
      <c r="BS6" s="21">
        <f t="shared" si="8"/>
        <v>60.73</v>
      </c>
      <c r="BT6" s="21">
        <f t="shared" si="8"/>
        <v>55.85</v>
      </c>
      <c r="BU6" s="21">
        <f t="shared" si="8"/>
        <v>96.99</v>
      </c>
      <c r="BV6" s="21">
        <f t="shared" si="8"/>
        <v>38.409999999999997</v>
      </c>
      <c r="BW6" s="21">
        <f t="shared" si="8"/>
        <v>35.869999999999997</v>
      </c>
      <c r="BX6" s="21">
        <f t="shared" si="8"/>
        <v>31.6</v>
      </c>
      <c r="BY6" s="21">
        <f t="shared" si="8"/>
        <v>30.19</v>
      </c>
      <c r="BZ6" s="21">
        <f t="shared" si="8"/>
        <v>27.52</v>
      </c>
      <c r="CA6" s="20" t="str">
        <f>IF(CA7="","",IF(CA7="-","【-】","【"&amp;SUBSTITUTE(TEXT(CA7,"#,##0.00"),"-","△")&amp;"】"))</f>
        <v>【28.95】</v>
      </c>
      <c r="CB6" s="21">
        <f>IF(CB7="",NA(),CB7)</f>
        <v>431</v>
      </c>
      <c r="CC6" s="21">
        <f t="shared" ref="CC6:CK6" si="9">IF(CC7="",NA(),CC7)</f>
        <v>524.36</v>
      </c>
      <c r="CD6" s="21">
        <f t="shared" si="9"/>
        <v>391.6</v>
      </c>
      <c r="CE6" s="21">
        <f t="shared" si="9"/>
        <v>432.69</v>
      </c>
      <c r="CF6" s="21">
        <f t="shared" si="9"/>
        <v>232.79</v>
      </c>
      <c r="CG6" s="21">
        <f t="shared" si="9"/>
        <v>501.56</v>
      </c>
      <c r="CH6" s="21">
        <f t="shared" si="9"/>
        <v>528.78</v>
      </c>
      <c r="CI6" s="21">
        <f t="shared" si="9"/>
        <v>596.92999999999995</v>
      </c>
      <c r="CJ6" s="21">
        <f t="shared" si="9"/>
        <v>631.54999999999995</v>
      </c>
      <c r="CK6" s="21">
        <f t="shared" si="9"/>
        <v>659.63</v>
      </c>
      <c r="CL6" s="20" t="str">
        <f>IF(CL7="","",IF(CL7="-","【-】","【"&amp;SUBSTITUTE(TEXT(CL7,"#,##0.00"),"-","△")&amp;"】"))</f>
        <v>【641.14】</v>
      </c>
      <c r="CM6" s="21">
        <f>IF(CM7="",NA(),CM7)</f>
        <v>29.17</v>
      </c>
      <c r="CN6" s="21">
        <f t="shared" ref="CN6:CV6" si="10">IF(CN7="",NA(),CN7)</f>
        <v>29.17</v>
      </c>
      <c r="CO6" s="21">
        <f t="shared" si="10"/>
        <v>29.17</v>
      </c>
      <c r="CP6" s="21">
        <f t="shared" si="10"/>
        <v>29.17</v>
      </c>
      <c r="CQ6" s="21">
        <f t="shared" si="10"/>
        <v>29.17</v>
      </c>
      <c r="CR6" s="21">
        <f t="shared" si="10"/>
        <v>26.64</v>
      </c>
      <c r="CS6" s="21">
        <f t="shared" si="10"/>
        <v>26.11</v>
      </c>
      <c r="CT6" s="21">
        <f t="shared" si="10"/>
        <v>24.44</v>
      </c>
      <c r="CU6" s="21">
        <f t="shared" si="10"/>
        <v>25.16</v>
      </c>
      <c r="CV6" s="21">
        <f t="shared" si="10"/>
        <v>26.69</v>
      </c>
      <c r="CW6" s="20" t="str">
        <f>IF(CW7="","",IF(CW7="-","【-】","【"&amp;SUBSTITUTE(TEXT(CW7,"#,##0.00"),"-","△")&amp;"】"))</f>
        <v>【27.23】</v>
      </c>
      <c r="CX6" s="21">
        <f>IF(CX7="",NA(),CX7)</f>
        <v>100</v>
      </c>
      <c r="CY6" s="21">
        <f t="shared" ref="CY6:DG6" si="11">IF(CY7="",NA(),CY7)</f>
        <v>100</v>
      </c>
      <c r="CZ6" s="21">
        <f t="shared" si="11"/>
        <v>100</v>
      </c>
      <c r="DA6" s="21">
        <f t="shared" si="11"/>
        <v>100</v>
      </c>
      <c r="DB6" s="21">
        <f t="shared" si="11"/>
        <v>100</v>
      </c>
      <c r="DC6" s="21">
        <f t="shared" si="11"/>
        <v>95.52</v>
      </c>
      <c r="DD6" s="21">
        <f t="shared" si="11"/>
        <v>94.97</v>
      </c>
      <c r="DE6" s="21">
        <f t="shared" si="11"/>
        <v>95.52</v>
      </c>
      <c r="DF6" s="21">
        <f t="shared" si="11"/>
        <v>95.65</v>
      </c>
      <c r="DG6" s="21">
        <f t="shared" si="11"/>
        <v>94.53</v>
      </c>
      <c r="DH6" s="20" t="str">
        <f>IF(DH7="","",IF(DH7="-","【-】","【"&amp;SUBSTITUTE(TEXT(DH7,"#,##0.00"),"-","△")&amp;"】"))</f>
        <v>【95.29】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2">
      <c r="A7" s="14"/>
      <c r="B7" s="23">
        <v>2023</v>
      </c>
      <c r="C7" s="23">
        <v>63223</v>
      </c>
      <c r="D7" s="23">
        <v>47</v>
      </c>
      <c r="E7" s="23">
        <v>17</v>
      </c>
      <c r="F7" s="23">
        <v>8</v>
      </c>
      <c r="G7" s="23">
        <v>0</v>
      </c>
      <c r="H7" s="23" t="s">
        <v>96</v>
      </c>
      <c r="I7" s="23" t="s">
        <v>97</v>
      </c>
      <c r="J7" s="23" t="s">
        <v>98</v>
      </c>
      <c r="K7" s="23" t="s">
        <v>99</v>
      </c>
      <c r="L7" s="23" t="s">
        <v>100</v>
      </c>
      <c r="M7" s="23" t="s">
        <v>101</v>
      </c>
      <c r="N7" s="24" t="s">
        <v>102</v>
      </c>
      <c r="O7" s="24" t="s">
        <v>103</v>
      </c>
      <c r="P7" s="24">
        <v>0.48</v>
      </c>
      <c r="Q7" s="24">
        <v>100</v>
      </c>
      <c r="R7" s="24">
        <v>4260</v>
      </c>
      <c r="S7" s="24">
        <v>4655</v>
      </c>
      <c r="T7" s="24">
        <v>393.19</v>
      </c>
      <c r="U7" s="24">
        <v>11.84</v>
      </c>
      <c r="V7" s="24">
        <v>22</v>
      </c>
      <c r="W7" s="24">
        <v>0.03</v>
      </c>
      <c r="X7" s="24">
        <v>733.33</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1202.94</v>
      </c>
      <c r="BJ7" s="24">
        <v>0</v>
      </c>
      <c r="BK7" s="24">
        <v>129.4</v>
      </c>
      <c r="BL7" s="24">
        <v>126.26</v>
      </c>
      <c r="BM7" s="24">
        <v>113.17</v>
      </c>
      <c r="BN7" s="24">
        <v>160.77000000000001</v>
      </c>
      <c r="BO7" s="24">
        <v>142.38</v>
      </c>
      <c r="BP7" s="24">
        <v>153.63999999999999</v>
      </c>
      <c r="BQ7" s="24">
        <v>56.69</v>
      </c>
      <c r="BR7" s="24">
        <v>46.45</v>
      </c>
      <c r="BS7" s="24">
        <v>60.73</v>
      </c>
      <c r="BT7" s="24">
        <v>55.85</v>
      </c>
      <c r="BU7" s="24">
        <v>96.99</v>
      </c>
      <c r="BV7" s="24">
        <v>38.409999999999997</v>
      </c>
      <c r="BW7" s="24">
        <v>35.869999999999997</v>
      </c>
      <c r="BX7" s="24">
        <v>31.6</v>
      </c>
      <c r="BY7" s="24">
        <v>30.19</v>
      </c>
      <c r="BZ7" s="24">
        <v>27.52</v>
      </c>
      <c r="CA7" s="24">
        <v>28.95</v>
      </c>
      <c r="CB7" s="24">
        <v>431</v>
      </c>
      <c r="CC7" s="24">
        <v>524.36</v>
      </c>
      <c r="CD7" s="24">
        <v>391.6</v>
      </c>
      <c r="CE7" s="24">
        <v>432.69</v>
      </c>
      <c r="CF7" s="24">
        <v>232.79</v>
      </c>
      <c r="CG7" s="24">
        <v>501.56</v>
      </c>
      <c r="CH7" s="24">
        <v>528.78</v>
      </c>
      <c r="CI7" s="24">
        <v>596.92999999999995</v>
      </c>
      <c r="CJ7" s="24">
        <v>631.54999999999995</v>
      </c>
      <c r="CK7" s="24">
        <v>659.63</v>
      </c>
      <c r="CL7" s="24">
        <v>641.14</v>
      </c>
      <c r="CM7" s="24">
        <v>29.17</v>
      </c>
      <c r="CN7" s="24">
        <v>29.17</v>
      </c>
      <c r="CO7" s="24">
        <v>29.17</v>
      </c>
      <c r="CP7" s="24">
        <v>29.17</v>
      </c>
      <c r="CQ7" s="24">
        <v>29.17</v>
      </c>
      <c r="CR7" s="24">
        <v>26.64</v>
      </c>
      <c r="CS7" s="24">
        <v>26.11</v>
      </c>
      <c r="CT7" s="24">
        <v>24.44</v>
      </c>
      <c r="CU7" s="24">
        <v>25.16</v>
      </c>
      <c r="CV7" s="24">
        <v>26.69</v>
      </c>
      <c r="CW7" s="24">
        <v>27.23</v>
      </c>
      <c r="CX7" s="24">
        <v>100</v>
      </c>
      <c r="CY7" s="24">
        <v>100</v>
      </c>
      <c r="CZ7" s="24">
        <v>100</v>
      </c>
      <c r="DA7" s="24">
        <v>100</v>
      </c>
      <c r="DB7" s="24">
        <v>100</v>
      </c>
      <c r="DC7" s="24">
        <v>95.52</v>
      </c>
      <c r="DD7" s="24">
        <v>94.97</v>
      </c>
      <c r="DE7" s="24">
        <v>95.52</v>
      </c>
      <c r="DF7" s="24">
        <v>95.65</v>
      </c>
      <c r="DG7" s="24">
        <v>94.53</v>
      </c>
      <c r="DH7" s="24">
        <v>95.29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109</v>
      </c>
    </row>
    <row r="12" spans="1:145" x14ac:dyDescent="0.2">
      <c r="B12">
        <v>1</v>
      </c>
      <c r="C12">
        <v>1</v>
      </c>
      <c r="D12">
        <v>2</v>
      </c>
      <c r="E12">
        <v>3</v>
      </c>
      <c r="F12">
        <v>4</v>
      </c>
      <c r="G12" t="s">
        <v>110</v>
      </c>
    </row>
    <row r="13" spans="1:145" x14ac:dyDescent="0.2">
      <c r="B13" t="s">
        <v>111</v>
      </c>
      <c r="C13" t="s">
        <v>112</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土田 浩行</cp:lastModifiedBy>
  <dcterms:created xsi:type="dcterms:W3CDTF">2025-01-24T07:38:57Z</dcterms:created>
  <dcterms:modified xsi:type="dcterms:W3CDTF">2025-02-20T10:45:24Z</dcterms:modified>
  <cp:category/>
</cp:coreProperties>
</file>