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28gesui\"/>
    </mc:Choice>
  </mc:AlternateContent>
  <workbookProtection workbookAlgorithmName="SHA-512" workbookHashValue="BQETwZztElRMH8tAlXFHkElDeIhRzJ9rJVMKyn4uVJWtWd83gdrIdB859JK///U/4JggdDTDQpjSAv7MM20YVA==" workbookSaltValue="N9E3xaWUd9B0s0QBmIhfRA==" workbookSpinCount="100000" lockStructure="1"/>
  <bookViews>
    <workbookView xWindow="0" yWindow="0" windowWidth="28800" windowHeight="1221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S6" i="5"/>
  <c r="AL8" i="4" s="1"/>
  <c r="R6" i="5"/>
  <c r="Q6" i="5"/>
  <c r="W10" i="4" s="1"/>
  <c r="P6" i="5"/>
  <c r="P10" i="4" s="1"/>
  <c r="O6" i="5"/>
  <c r="I10" i="4" s="1"/>
  <c r="N6" i="5"/>
  <c r="M6" i="5"/>
  <c r="AD8" i="4" s="1"/>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H86" i="4"/>
  <c r="E86" i="4"/>
  <c r="AL10" i="4"/>
  <c r="AD10" i="4"/>
  <c r="B10" i="4"/>
  <c r="AT8" i="4"/>
  <c r="I8" i="4"/>
  <c r="B8" i="4"/>
</calcChain>
</file>

<file path=xl/sharedStrings.xml><?xml version="1.0" encoding="utf-8"?>
<sst xmlns="http://schemas.openxmlformats.org/spreadsheetml/2006/main" count="241" uniqueCount="118">
  <si>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</si>
  <si>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</si>
  <si>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</si>
  <si>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</si>
  <si>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</si>
  <si>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</si>
  <si>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</si>
  <si>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</si>
  <si>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</si>
  <si>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</si>
  <si>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</si>
  <si>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</si>
  <si>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</si>
  <si>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</si>
  <si>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</si>
  <si>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</si>
  <si>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</si>
  <si>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</si>
  <si>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</si>
  <si>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</si>
  <si>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</si>
  <si>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</si>
  <si>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</si>
  <si>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</si>
  <si>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</si>
  <si>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</si>
  <si>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</si>
  <si>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</si>
  <si>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</si>
  <si>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</si>
  <si>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</si>
  <si>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</si>
  <si>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</si>
  <si>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</si>
  <si>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</si>
  <si>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</si>
  <si>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</si>
  <si>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</si>
  <si>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</si>
  <si>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</si>
  <si>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</si>
  <si>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</si>
  <si>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</si>
  <si>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</si>
  <si>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</si>
  <si>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</si>
  <si>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</si>
  <si>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</si>
  <si>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</si>
  <si>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</si>
  <si>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</si>
  <si>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</si>
  <si>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</si>
  <si>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</si>
  <si>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</si>
  <si>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</si>
  <si>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</si>
  <si>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</si>
  <si>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</si>
  <si>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</si>
  <si>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</si>
  <si>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</si>
  <si>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</si>
  <si>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</si>
  <si>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</si>
  <si>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</si>
  <si>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</si>
  <si>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</si>
  <si>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</si>
  <si>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</si>
  <si>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</si>
  <si>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</si>
  <si>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</si>
  <si>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</si>
  <si>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</si>
  <si>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</si>
  <si>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</si>
  <si>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</si>
  <si>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</si>
  <si>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</si>
  <si>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</si>
  <si>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</si>
  <si>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</si>
  <si>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</si>
  <si>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</si>
  <si>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</si>
  <si>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</si>
  <si>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</si>
  <si>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</si>
  <si>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</si>
  <si>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</si>
  <si>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</si>
  <si>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</si>
  <si>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</si>
  <si>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</si>
  <si>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</si>
  <si>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</si>
  <si>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高畠町</t>
  </si>
  <si>
    <t>法非適用</t>
  </si>
  <si>
    <t>下水道事業</t>
  </si>
  <si>
    <t>特定環境保全公共下水道</t>
  </si>
  <si>
    <t>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</si>
  <si>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</si>
  <si>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</si>
  <si>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</si>
  <si>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</si>
  <si>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</si>
  <si>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</si>
  <si>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</si>
  <si>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</si>
  <si>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</si>
  <si>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</si>
  <si>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</si>
  <si>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</si>
  <si>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←書式設定</t>
    <rPh sb="1" eb="3">
      <t>ショシキ</t>
    </rPh>
    <rPh sb="3" eb="5">
      <t>セッテイ</t>
    </rPh>
    <phoneticPr fontId="4"/>
  </si>
  <si>
    <t>　ここ数年は大規模な下水道整備事業を行っていないこともあり、経営状況は安定している。今後は、処理区域内の下水道未接続世帯解消を図りながら使用料収入の増加に取り組む。
　特定環境保全公共下水道事業は公共下水道事業よりも料金収入が少なく、経営基盤が弱いことから、経営状況を的確に把握して健全経営を行っていく。</t>
    <phoneticPr fontId="4"/>
  </si>
  <si>
    <t>　いずれの指標も、下水道整備事業が落ち着いたため、横ばい傾向にあり、経営状況については類似団体平均よりも若干良好である。企業債残高については、整備開始当初借入分の償還終了に伴い、今後も大きく減少していく見込みである。
　使用料収入については、全体的に減少傾向である一方で、昨今の物価高騰を受けた維持管理費の増加が経営上の課題である。
　令和６年度から地方公営企業法の規定の適用を受ける法適用事業へ移行するため、経営状況をより的確に把握した上で今後経営戦略の改定を行い、計画的かつ効率的に適切な事業運営がなされるよう検討を進めていく。
　併せて、下水道接続の推進による使用料収入の増加を図っていく。
　なお、企業債残高対事業規模比率等前年度に比べて大きく数値が変動している指標については、地方公営企業法の適用に伴う打切り決算の影響によるものである。</t>
    <rPh sb="308" eb="309">
      <t>タイ</t>
    </rPh>
    <phoneticPr fontId="4"/>
  </si>
  <si>
    <t>　当町の特定環境保全公共下水道事業は平成4年度に着手しており、整備は概成している。
　事業着手後３０年程であるため、現在までに老朽化対策としての管路の更新は実施していない。
　なお、マンホールポンプについては平成２９年度から計画的に更新を行っており、令和７年度までに更新が一巡する見込みである。</t>
    <rPh sb="63" eb="68">
      <t>ロウキュウカタイサク</t>
    </rPh>
    <rPh sb="109" eb="110">
      <t>ド</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</si>
</sst>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08A-46E2-865C-05357545A7EA}"/>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0.36</c:v>
                </c:pt>
                <c:pt idx="1">
                  <c:v>0.39</c:v>
                </c:pt>
                <c:pt idx="2">
                  <c:v>0.1</c:v>
                </c:pt>
                <c:pt idx="3">
                  <c:v>0.08</c:v>
                </c:pt>
                <c:pt idx="4">
                  <c:v>0.17</c:v>
                </c:pt>
              </c:numCache>
            </c:numRef>
          </c:val>
          <c:smooth val="0"/>
          <c:extLst>
            <c:ext xmlns:c16="http://schemas.microsoft.com/office/drawing/2014/chart" uri="{C3380CC4-5D6E-409C-BE32-E72D297353CC}">
              <c16:uniqueId val="{00000001-508A-46E2-865C-05357545A7EA}"/>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819-42F8-A587-8E6EE40FB1D8}"/>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42.47</c:v>
                </c:pt>
                <c:pt idx="1">
                  <c:v>42.4</c:v>
                </c:pt>
                <c:pt idx="2">
                  <c:v>42.28</c:v>
                </c:pt>
                <c:pt idx="3">
                  <c:v>41.06</c:v>
                </c:pt>
                <c:pt idx="4">
                  <c:v>45.6</c:v>
                </c:pt>
              </c:numCache>
            </c:numRef>
          </c:val>
          <c:smooth val="0"/>
          <c:extLst>
            <c:ext xmlns:c16="http://schemas.microsoft.com/office/drawing/2014/chart" uri="{C3380CC4-5D6E-409C-BE32-E72D297353CC}">
              <c16:uniqueId val="{00000001-A819-42F8-A587-8E6EE40FB1D8}"/>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79.45</c:v>
                </c:pt>
                <c:pt idx="1">
                  <c:v>80.06</c:v>
                </c:pt>
                <c:pt idx="2">
                  <c:v>80.64</c:v>
                </c:pt>
                <c:pt idx="3">
                  <c:v>83.2</c:v>
                </c:pt>
                <c:pt idx="4">
                  <c:v>83.71</c:v>
                </c:pt>
              </c:numCache>
            </c:numRef>
          </c:val>
          <c:extLst>
            <c:ext xmlns:c16="http://schemas.microsoft.com/office/drawing/2014/chart" uri="{C3380CC4-5D6E-409C-BE32-E72D297353CC}">
              <c16:uniqueId val="{00000000-C072-41C0-AFA5-18D2D06564C0}"/>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83.75</c:v>
                </c:pt>
                <c:pt idx="1">
                  <c:v>84.19</c:v>
                </c:pt>
                <c:pt idx="2">
                  <c:v>84.34</c:v>
                </c:pt>
                <c:pt idx="3">
                  <c:v>84.34</c:v>
                </c:pt>
                <c:pt idx="4">
                  <c:v>88.66</c:v>
                </c:pt>
              </c:numCache>
            </c:numRef>
          </c:val>
          <c:smooth val="0"/>
          <c:extLst>
            <c:ext xmlns:c16="http://schemas.microsoft.com/office/drawing/2014/chart" uri="{C3380CC4-5D6E-409C-BE32-E72D297353CC}">
              <c16:uniqueId val="{00000001-C072-41C0-AFA5-18D2D06564C0}"/>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96.06</c:v>
                </c:pt>
                <c:pt idx="1">
                  <c:v>95.52</c:v>
                </c:pt>
                <c:pt idx="2">
                  <c:v>86.99</c:v>
                </c:pt>
                <c:pt idx="3">
                  <c:v>86.54</c:v>
                </c:pt>
                <c:pt idx="4">
                  <c:v>85.33</c:v>
                </c:pt>
              </c:numCache>
            </c:numRef>
          </c:val>
          <c:extLst>
            <c:ext xmlns:c16="http://schemas.microsoft.com/office/drawing/2014/chart" uri="{C3380CC4-5D6E-409C-BE32-E72D297353CC}">
              <c16:uniqueId val="{00000000-8B3C-4669-865D-75F99F976330}"/>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B3C-4669-865D-75F99F976330}"/>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6CE-4F32-843D-66DD22832BB7}"/>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6CE-4F32-843D-66DD22832BB7}"/>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8FA-4C70-B0D7-655D1F388519}"/>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8FA-4C70-B0D7-655D1F388519}"/>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9A8-44D7-A374-6BC938CBEBBB}"/>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9A8-44D7-A374-6BC938CBEBBB}"/>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EB8-4671-BB1F-9F7CA51A6A5B}"/>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EB8-4671-BB1F-9F7CA51A6A5B}"/>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176.25</c:v>
                </c:pt>
                <c:pt idx="1">
                  <c:v>253.73</c:v>
                </c:pt>
                <c:pt idx="2">
                  <c:v>267.13</c:v>
                </c:pt>
                <c:pt idx="3">
                  <c:v>200.27</c:v>
                </c:pt>
                <c:pt idx="4">
                  <c:v>284.95999999999998</c:v>
                </c:pt>
              </c:numCache>
            </c:numRef>
          </c:val>
          <c:extLst>
            <c:ext xmlns:c16="http://schemas.microsoft.com/office/drawing/2014/chart" uri="{C3380CC4-5D6E-409C-BE32-E72D297353CC}">
              <c16:uniqueId val="{00000000-D41B-439C-B59C-D7CEFC204EED}"/>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1206.79</c:v>
                </c:pt>
                <c:pt idx="1">
                  <c:v>1258.43</c:v>
                </c:pt>
                <c:pt idx="2">
                  <c:v>1163.75</c:v>
                </c:pt>
                <c:pt idx="3">
                  <c:v>1195.47</c:v>
                </c:pt>
                <c:pt idx="4">
                  <c:v>1141.98</c:v>
                </c:pt>
              </c:numCache>
            </c:numRef>
          </c:val>
          <c:smooth val="0"/>
          <c:extLst>
            <c:ext xmlns:c16="http://schemas.microsoft.com/office/drawing/2014/chart" uri="{C3380CC4-5D6E-409C-BE32-E72D297353CC}">
              <c16:uniqueId val="{00000001-D41B-439C-B59C-D7CEFC204EED}"/>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93.46</c:v>
                </c:pt>
                <c:pt idx="1">
                  <c:v>98.28</c:v>
                </c:pt>
                <c:pt idx="2">
                  <c:v>100</c:v>
                </c:pt>
                <c:pt idx="3">
                  <c:v>100</c:v>
                </c:pt>
                <c:pt idx="4">
                  <c:v>100</c:v>
                </c:pt>
              </c:numCache>
            </c:numRef>
          </c:val>
          <c:extLst>
            <c:ext xmlns:c16="http://schemas.microsoft.com/office/drawing/2014/chart" uri="{C3380CC4-5D6E-409C-BE32-E72D297353CC}">
              <c16:uniqueId val="{00000000-353B-482D-9589-45DBA5F9E72D}"/>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71.84</c:v>
                </c:pt>
                <c:pt idx="1">
                  <c:v>73.36</c:v>
                </c:pt>
                <c:pt idx="2">
                  <c:v>72.599999999999994</c:v>
                </c:pt>
                <c:pt idx="3">
                  <c:v>69.430000000000007</c:v>
                </c:pt>
                <c:pt idx="4">
                  <c:v>82.27</c:v>
                </c:pt>
              </c:numCache>
            </c:numRef>
          </c:val>
          <c:smooth val="0"/>
          <c:extLst>
            <c:ext xmlns:c16="http://schemas.microsoft.com/office/drawing/2014/chart" uri="{C3380CC4-5D6E-409C-BE32-E72D297353CC}">
              <c16:uniqueId val="{00000001-353B-482D-9589-45DBA5F9E72D}"/>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234.31</c:v>
                </c:pt>
                <c:pt idx="1">
                  <c:v>223.12</c:v>
                </c:pt>
                <c:pt idx="2">
                  <c:v>223.92</c:v>
                </c:pt>
                <c:pt idx="3">
                  <c:v>219.15</c:v>
                </c:pt>
                <c:pt idx="4">
                  <c:v>216.47</c:v>
                </c:pt>
              </c:numCache>
            </c:numRef>
          </c:val>
          <c:extLst>
            <c:ext xmlns:c16="http://schemas.microsoft.com/office/drawing/2014/chart" uri="{C3380CC4-5D6E-409C-BE32-E72D297353CC}">
              <c16:uniqueId val="{00000000-B40C-4B4D-9019-3D24B3F706CC}"/>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228.47</c:v>
                </c:pt>
                <c:pt idx="1">
                  <c:v>224.88</c:v>
                </c:pt>
                <c:pt idx="2">
                  <c:v>228.64</c:v>
                </c:pt>
                <c:pt idx="3">
                  <c:v>239.46</c:v>
                </c:pt>
                <c:pt idx="4">
                  <c:v>194.42</c:v>
                </c:pt>
              </c:numCache>
            </c:numRef>
          </c:val>
          <c:smooth val="0"/>
          <c:extLst>
            <c:ext xmlns:c16="http://schemas.microsoft.com/office/drawing/2014/chart" uri="{C3380CC4-5D6E-409C-BE32-E72D297353CC}">
              <c16:uniqueId val="{00000001-B40C-4B4D-9019-3D24B3F706CC}"/>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山形県　高畠町</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3"/>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法非適用</v>
      </c>
      <c r="C8" s="64"/>
      <c r="D8" s="64"/>
      <c r="E8" s="64"/>
      <c r="F8" s="64"/>
      <c r="G8" s="64"/>
      <c r="H8" s="64"/>
      <c r="I8" s="64" t="str">
        <f>データ!J6</f>
        <v>下水道事業</v>
      </c>
      <c r="J8" s="64"/>
      <c r="K8" s="64"/>
      <c r="L8" s="64"/>
      <c r="M8" s="64"/>
      <c r="N8" s="64"/>
      <c r="O8" s="64"/>
      <c r="P8" s="64" t="str">
        <f>データ!K6</f>
        <v>特定環境保全公共下水道</v>
      </c>
      <c r="Q8" s="64"/>
      <c r="R8" s="64"/>
      <c r="S8" s="64"/>
      <c r="T8" s="64"/>
      <c r="U8" s="64"/>
      <c r="V8" s="64"/>
      <c r="W8" s="64" t="str">
        <f>データ!L6</f>
        <v>D1</v>
      </c>
      <c r="X8" s="64"/>
      <c r="Y8" s="64"/>
      <c r="Z8" s="64"/>
      <c r="AA8" s="64"/>
      <c r="AB8" s="64"/>
      <c r="AC8" s="64"/>
      <c r="AD8" s="65" t="str">
        <f>データ!$M$6</f>
        <v>非設置</v>
      </c>
      <c r="AE8" s="65"/>
      <c r="AF8" s="65"/>
      <c r="AG8" s="65"/>
      <c r="AH8" s="65"/>
      <c r="AI8" s="65"/>
      <c r="AJ8" s="65"/>
      <c r="AK8" s="3"/>
      <c r="AL8" s="45">
        <f>データ!S6</f>
        <v>21681</v>
      </c>
      <c r="AM8" s="45"/>
      <c r="AN8" s="45"/>
      <c r="AO8" s="45"/>
      <c r="AP8" s="45"/>
      <c r="AQ8" s="45"/>
      <c r="AR8" s="45"/>
      <c r="AS8" s="45"/>
      <c r="AT8" s="44">
        <f>データ!T6</f>
        <v>180.26</v>
      </c>
      <c r="AU8" s="44"/>
      <c r="AV8" s="44"/>
      <c r="AW8" s="44"/>
      <c r="AX8" s="44"/>
      <c r="AY8" s="44"/>
      <c r="AZ8" s="44"/>
      <c r="BA8" s="44"/>
      <c r="BB8" s="44">
        <f>データ!U6</f>
        <v>120.28</v>
      </c>
      <c r="BC8" s="44"/>
      <c r="BD8" s="44"/>
      <c r="BE8" s="44"/>
      <c r="BF8" s="44"/>
      <c r="BG8" s="44"/>
      <c r="BH8" s="44"/>
      <c r="BI8" s="44"/>
      <c r="BJ8" s="3"/>
      <c r="BK8" s="3"/>
      <c r="BL8" s="60" t="s">
        <v>10</v>
      </c>
      <c r="BM8" s="61"/>
      <c r="BN8" s="62" t="s">
        <v>11</v>
      </c>
      <c r="BO8" s="62"/>
      <c r="BP8" s="62"/>
      <c r="BQ8" s="62"/>
      <c r="BR8" s="62"/>
      <c r="BS8" s="62"/>
      <c r="BT8" s="62"/>
      <c r="BU8" s="62"/>
      <c r="BV8" s="62"/>
      <c r="BW8" s="62"/>
      <c r="BX8" s="62"/>
      <c r="BY8" s="63"/>
    </row>
    <row r="9" spans="1:78" ht="18.75" customHeight="1" x14ac:dyDescent="0.15">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46" t="s">
        <v>16</v>
      </c>
      <c r="AE9" s="46"/>
      <c r="AF9" s="46"/>
      <c r="AG9" s="46"/>
      <c r="AH9" s="46"/>
      <c r="AI9" s="46"/>
      <c r="AJ9" s="46"/>
      <c r="AK9" s="3"/>
      <c r="AL9" s="46" t="s">
        <v>17</v>
      </c>
      <c r="AM9" s="46"/>
      <c r="AN9" s="46"/>
      <c r="AO9" s="46"/>
      <c r="AP9" s="46"/>
      <c r="AQ9" s="46"/>
      <c r="AR9" s="46"/>
      <c r="AS9" s="46"/>
      <c r="AT9" s="46" t="s">
        <v>18</v>
      </c>
      <c r="AU9" s="46"/>
      <c r="AV9" s="46"/>
      <c r="AW9" s="46"/>
      <c r="AX9" s="46"/>
      <c r="AY9" s="46"/>
      <c r="AZ9" s="46"/>
      <c r="BA9" s="46"/>
      <c r="BB9" s="46" t="s">
        <v>19</v>
      </c>
      <c r="BC9" s="46"/>
      <c r="BD9" s="46"/>
      <c r="BE9" s="46"/>
      <c r="BF9" s="46"/>
      <c r="BG9" s="46"/>
      <c r="BH9" s="46"/>
      <c r="BI9" s="46"/>
      <c r="BJ9" s="3"/>
      <c r="BK9" s="3"/>
      <c r="BL9" s="47" t="s">
        <v>20</v>
      </c>
      <c r="BM9" s="48"/>
      <c r="BN9" s="49" t="s">
        <v>21</v>
      </c>
      <c r="BO9" s="49"/>
      <c r="BP9" s="49"/>
      <c r="BQ9" s="49"/>
      <c r="BR9" s="49"/>
      <c r="BS9" s="49"/>
      <c r="BT9" s="49"/>
      <c r="BU9" s="49"/>
      <c r="BV9" s="49"/>
      <c r="BW9" s="49"/>
      <c r="BX9" s="49"/>
      <c r="BY9" s="50"/>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17.39</v>
      </c>
      <c r="Q10" s="44"/>
      <c r="R10" s="44"/>
      <c r="S10" s="44"/>
      <c r="T10" s="44"/>
      <c r="U10" s="44"/>
      <c r="V10" s="44"/>
      <c r="W10" s="44">
        <f>データ!Q6</f>
        <v>90.06</v>
      </c>
      <c r="X10" s="44"/>
      <c r="Y10" s="44"/>
      <c r="Z10" s="44"/>
      <c r="AA10" s="44"/>
      <c r="AB10" s="44"/>
      <c r="AC10" s="44"/>
      <c r="AD10" s="45">
        <f>データ!R6</f>
        <v>4290</v>
      </c>
      <c r="AE10" s="45"/>
      <c r="AF10" s="45"/>
      <c r="AG10" s="45"/>
      <c r="AH10" s="45"/>
      <c r="AI10" s="45"/>
      <c r="AJ10" s="45"/>
      <c r="AK10" s="2"/>
      <c r="AL10" s="45">
        <f>データ!V6</f>
        <v>3745</v>
      </c>
      <c r="AM10" s="45"/>
      <c r="AN10" s="45"/>
      <c r="AO10" s="45"/>
      <c r="AP10" s="45"/>
      <c r="AQ10" s="45"/>
      <c r="AR10" s="45"/>
      <c r="AS10" s="45"/>
      <c r="AT10" s="44">
        <f>データ!W6</f>
        <v>2.0299999999999998</v>
      </c>
      <c r="AU10" s="44"/>
      <c r="AV10" s="44"/>
      <c r="AW10" s="44"/>
      <c r="AX10" s="44"/>
      <c r="AY10" s="44"/>
      <c r="AZ10" s="44"/>
      <c r="BA10" s="44"/>
      <c r="BB10" s="44">
        <f>データ!X6</f>
        <v>1844.83</v>
      </c>
      <c r="BC10" s="44"/>
      <c r="BD10" s="44"/>
      <c r="BE10" s="44"/>
      <c r="BF10" s="44"/>
      <c r="BG10" s="44"/>
      <c r="BH10" s="44"/>
      <c r="BI10" s="44"/>
      <c r="BJ10" s="2"/>
      <c r="BK10" s="2"/>
      <c r="BL10" s="51" t="s">
        <v>22</v>
      </c>
      <c r="BM10" s="52"/>
      <c r="BN10" s="53" t="s">
        <v>23</v>
      </c>
      <c r="BO10" s="53"/>
      <c r="BP10" s="53"/>
      <c r="BQ10" s="53"/>
      <c r="BR10" s="53"/>
      <c r="BS10" s="53"/>
      <c r="BT10" s="53"/>
      <c r="BU10" s="53"/>
      <c r="BV10" s="53"/>
      <c r="BW10" s="53"/>
      <c r="BX10" s="53"/>
      <c r="BY10" s="54"/>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116</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117</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115</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【1,156.82】</v>
      </c>
      <c r="I86" s="12" t="str">
        <f>データ!CA6</f>
        <v>【75.33】</v>
      </c>
      <c r="J86" s="12" t="str">
        <f>データ!CL6</f>
        <v>【215.73】</v>
      </c>
      <c r="K86" s="12" t="str">
        <f>データ!CW6</f>
        <v>【43.28】</v>
      </c>
      <c r="L86" s="12" t="str">
        <f>データ!DH6</f>
        <v>【86.21】</v>
      </c>
      <c r="M86" s="12" t="s">
        <v>43</v>
      </c>
      <c r="N86" s="12" t="s">
        <v>43</v>
      </c>
      <c r="O86" s="12" t="str">
        <f>データ!EO6</f>
        <v>【0.11】</v>
      </c>
    </row>
  </sheetData>
  <sheetProtection algorithmName="SHA-512" hashValue="EsGJSHqyi2ckJ52BJk+flytQVizGMwuzVs898B2Kd+Pm5d+8VniOwkGgxiR1RNt/8tW8I6SnSA4L4J+hPnsK9Q==" saltValue="VsdGlVqRaTVw7lXL/OW+p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72" t="s">
        <v>53</v>
      </c>
      <c r="I3" s="73"/>
      <c r="J3" s="73"/>
      <c r="K3" s="73"/>
      <c r="L3" s="73"/>
      <c r="M3" s="73"/>
      <c r="N3" s="73"/>
      <c r="O3" s="73"/>
      <c r="P3" s="73"/>
      <c r="Q3" s="73"/>
      <c r="R3" s="73"/>
      <c r="S3" s="73"/>
      <c r="T3" s="73"/>
      <c r="U3" s="73"/>
      <c r="V3" s="73"/>
      <c r="W3" s="73"/>
      <c r="X3" s="74"/>
      <c r="Y3" s="78" t="s">
        <v>54</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55</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56</v>
      </c>
      <c r="B4" s="16"/>
      <c r="C4" s="16"/>
      <c r="D4" s="16"/>
      <c r="E4" s="16"/>
      <c r="F4" s="16"/>
      <c r="G4" s="16"/>
      <c r="H4" s="75"/>
      <c r="I4" s="76"/>
      <c r="J4" s="76"/>
      <c r="K4" s="76"/>
      <c r="L4" s="76"/>
      <c r="M4" s="76"/>
      <c r="N4" s="76"/>
      <c r="O4" s="76"/>
      <c r="P4" s="76"/>
      <c r="Q4" s="76"/>
      <c r="R4" s="76"/>
      <c r="S4" s="76"/>
      <c r="T4" s="76"/>
      <c r="U4" s="76"/>
      <c r="V4" s="76"/>
      <c r="W4" s="76"/>
      <c r="X4" s="77"/>
      <c r="Y4" s="71" t="s">
        <v>57</v>
      </c>
      <c r="Z4" s="71"/>
      <c r="AA4" s="71"/>
      <c r="AB4" s="71"/>
      <c r="AC4" s="71"/>
      <c r="AD4" s="71"/>
      <c r="AE4" s="71"/>
      <c r="AF4" s="71"/>
      <c r="AG4" s="71"/>
      <c r="AH4" s="71"/>
      <c r="AI4" s="71"/>
      <c r="AJ4" s="71" t="s">
        <v>58</v>
      </c>
      <c r="AK4" s="71"/>
      <c r="AL4" s="71"/>
      <c r="AM4" s="71"/>
      <c r="AN4" s="71"/>
      <c r="AO4" s="71"/>
      <c r="AP4" s="71"/>
      <c r="AQ4" s="71"/>
      <c r="AR4" s="71"/>
      <c r="AS4" s="71"/>
      <c r="AT4" s="71"/>
      <c r="AU4" s="71" t="s">
        <v>59</v>
      </c>
      <c r="AV4" s="71"/>
      <c r="AW4" s="71"/>
      <c r="AX4" s="71"/>
      <c r="AY4" s="71"/>
      <c r="AZ4" s="71"/>
      <c r="BA4" s="71"/>
      <c r="BB4" s="71"/>
      <c r="BC4" s="71"/>
      <c r="BD4" s="71"/>
      <c r="BE4" s="71"/>
      <c r="BF4" s="71" t="s">
        <v>60</v>
      </c>
      <c r="BG4" s="71"/>
      <c r="BH4" s="71"/>
      <c r="BI4" s="71"/>
      <c r="BJ4" s="71"/>
      <c r="BK4" s="71"/>
      <c r="BL4" s="71"/>
      <c r="BM4" s="71"/>
      <c r="BN4" s="71"/>
      <c r="BO4" s="71"/>
      <c r="BP4" s="71"/>
      <c r="BQ4" s="71" t="s">
        <v>61</v>
      </c>
      <c r="BR4" s="71"/>
      <c r="BS4" s="71"/>
      <c r="BT4" s="71"/>
      <c r="BU4" s="71"/>
      <c r="BV4" s="71"/>
      <c r="BW4" s="71"/>
      <c r="BX4" s="71"/>
      <c r="BY4" s="71"/>
      <c r="BZ4" s="71"/>
      <c r="CA4" s="71"/>
      <c r="CB4" s="71" t="s">
        <v>62</v>
      </c>
      <c r="CC4" s="71"/>
      <c r="CD4" s="71"/>
      <c r="CE4" s="71"/>
      <c r="CF4" s="71"/>
      <c r="CG4" s="71"/>
      <c r="CH4" s="71"/>
      <c r="CI4" s="71"/>
      <c r="CJ4" s="71"/>
      <c r="CK4" s="71"/>
      <c r="CL4" s="71"/>
      <c r="CM4" s="71" t="s">
        <v>63</v>
      </c>
      <c r="CN4" s="71"/>
      <c r="CO4" s="71"/>
      <c r="CP4" s="71"/>
      <c r="CQ4" s="71"/>
      <c r="CR4" s="71"/>
      <c r="CS4" s="71"/>
      <c r="CT4" s="71"/>
      <c r="CU4" s="71"/>
      <c r="CV4" s="71"/>
      <c r="CW4" s="71"/>
      <c r="CX4" s="71" t="s">
        <v>64</v>
      </c>
      <c r="CY4" s="71"/>
      <c r="CZ4" s="71"/>
      <c r="DA4" s="71"/>
      <c r="DB4" s="71"/>
      <c r="DC4" s="71"/>
      <c r="DD4" s="71"/>
      <c r="DE4" s="71"/>
      <c r="DF4" s="71"/>
      <c r="DG4" s="71"/>
      <c r="DH4" s="71"/>
      <c r="DI4" s="71" t="s">
        <v>65</v>
      </c>
      <c r="DJ4" s="71"/>
      <c r="DK4" s="71"/>
      <c r="DL4" s="71"/>
      <c r="DM4" s="71"/>
      <c r="DN4" s="71"/>
      <c r="DO4" s="71"/>
      <c r="DP4" s="71"/>
      <c r="DQ4" s="71"/>
      <c r="DR4" s="71"/>
      <c r="DS4" s="71"/>
      <c r="DT4" s="71" t="s">
        <v>66</v>
      </c>
      <c r="DU4" s="71"/>
      <c r="DV4" s="71"/>
      <c r="DW4" s="71"/>
      <c r="DX4" s="71"/>
      <c r="DY4" s="71"/>
      <c r="DZ4" s="71"/>
      <c r="EA4" s="71"/>
      <c r="EB4" s="71"/>
      <c r="EC4" s="71"/>
      <c r="ED4" s="71"/>
      <c r="EE4" s="71" t="s">
        <v>67</v>
      </c>
      <c r="EF4" s="71"/>
      <c r="EG4" s="71"/>
      <c r="EH4" s="71"/>
      <c r="EI4" s="71"/>
      <c r="EJ4" s="71"/>
      <c r="EK4" s="71"/>
      <c r="EL4" s="71"/>
      <c r="EM4" s="71"/>
      <c r="EN4" s="71"/>
      <c r="EO4" s="71"/>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2023</v>
      </c>
      <c r="C6" s="19">
        <f t="shared" ref="C6:X6" si="3">C7</f>
        <v>63819</v>
      </c>
      <c r="D6" s="19">
        <f t="shared" si="3"/>
        <v>47</v>
      </c>
      <c r="E6" s="19">
        <f t="shared" si="3"/>
        <v>17</v>
      </c>
      <c r="F6" s="19">
        <f t="shared" si="3"/>
        <v>4</v>
      </c>
      <c r="G6" s="19">
        <f t="shared" si="3"/>
        <v>0</v>
      </c>
      <c r="H6" s="19" t="str">
        <f t="shared" si="3"/>
        <v>山形県　高畠町</v>
      </c>
      <c r="I6" s="19" t="str">
        <f t="shared" si="3"/>
        <v>法非適用</v>
      </c>
      <c r="J6" s="19" t="str">
        <f t="shared" si="3"/>
        <v>下水道事業</v>
      </c>
      <c r="K6" s="19" t="str">
        <f t="shared" si="3"/>
        <v>特定環境保全公共下水道</v>
      </c>
      <c r="L6" s="19" t="str">
        <f t="shared" si="3"/>
        <v>D1</v>
      </c>
      <c r="M6" s="19" t="str">
        <f t="shared" si="3"/>
        <v>非設置</v>
      </c>
      <c r="N6" s="20" t="str">
        <f t="shared" si="3"/>
        <v>-</v>
      </c>
      <c r="O6" s="20" t="str">
        <f t="shared" si="3"/>
        <v>該当数値なし</v>
      </c>
      <c r="P6" s="20">
        <f t="shared" si="3"/>
        <v>17.39</v>
      </c>
      <c r="Q6" s="20">
        <f t="shared" si="3"/>
        <v>90.06</v>
      </c>
      <c r="R6" s="20">
        <f t="shared" si="3"/>
        <v>4290</v>
      </c>
      <c r="S6" s="20">
        <f t="shared" si="3"/>
        <v>21681</v>
      </c>
      <c r="T6" s="20">
        <f t="shared" si="3"/>
        <v>180.26</v>
      </c>
      <c r="U6" s="20">
        <f t="shared" si="3"/>
        <v>120.28</v>
      </c>
      <c r="V6" s="20">
        <f t="shared" si="3"/>
        <v>3745</v>
      </c>
      <c r="W6" s="20">
        <f t="shared" si="3"/>
        <v>2.0299999999999998</v>
      </c>
      <c r="X6" s="20">
        <f t="shared" si="3"/>
        <v>1844.83</v>
      </c>
      <c r="Y6" s="21">
        <f>IF(Y7="",NA(),Y7)</f>
        <v>96.06</v>
      </c>
      <c r="Z6" s="21">
        <f t="shared" ref="Z6:AH6" si="4">IF(Z7="",NA(),Z7)</f>
        <v>95.52</v>
      </c>
      <c r="AA6" s="21">
        <f t="shared" si="4"/>
        <v>86.99</v>
      </c>
      <c r="AB6" s="21">
        <f t="shared" si="4"/>
        <v>86.54</v>
      </c>
      <c r="AC6" s="21">
        <f t="shared" si="4"/>
        <v>85.33</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176.25</v>
      </c>
      <c r="BG6" s="21">
        <f t="shared" ref="BG6:BO6" si="7">IF(BG7="",NA(),BG7)</f>
        <v>253.73</v>
      </c>
      <c r="BH6" s="21">
        <f t="shared" si="7"/>
        <v>267.13</v>
      </c>
      <c r="BI6" s="21">
        <f t="shared" si="7"/>
        <v>200.27</v>
      </c>
      <c r="BJ6" s="21">
        <f t="shared" si="7"/>
        <v>284.95999999999998</v>
      </c>
      <c r="BK6" s="21">
        <f t="shared" si="7"/>
        <v>1206.79</v>
      </c>
      <c r="BL6" s="21">
        <f t="shared" si="7"/>
        <v>1258.43</v>
      </c>
      <c r="BM6" s="21">
        <f t="shared" si="7"/>
        <v>1163.75</v>
      </c>
      <c r="BN6" s="21">
        <f t="shared" si="7"/>
        <v>1195.47</v>
      </c>
      <c r="BO6" s="21">
        <f t="shared" si="7"/>
        <v>1141.98</v>
      </c>
      <c r="BP6" s="20" t="str">
        <f>IF(BP7="","",IF(BP7="-","【-】","【"&amp;SUBSTITUTE(TEXT(BP7,"#,##0.00"),"-","△")&amp;"】"))</f>
        <v>【1,156.82】</v>
      </c>
      <c r="BQ6" s="21">
        <f>IF(BQ7="",NA(),BQ7)</f>
        <v>93.46</v>
      </c>
      <c r="BR6" s="21">
        <f t="shared" ref="BR6:BZ6" si="8">IF(BR7="",NA(),BR7)</f>
        <v>98.28</v>
      </c>
      <c r="BS6" s="21">
        <f t="shared" si="8"/>
        <v>100</v>
      </c>
      <c r="BT6" s="21">
        <f t="shared" si="8"/>
        <v>100</v>
      </c>
      <c r="BU6" s="21">
        <f t="shared" si="8"/>
        <v>100</v>
      </c>
      <c r="BV6" s="21">
        <f t="shared" si="8"/>
        <v>71.84</v>
      </c>
      <c r="BW6" s="21">
        <f t="shared" si="8"/>
        <v>73.36</v>
      </c>
      <c r="BX6" s="21">
        <f t="shared" si="8"/>
        <v>72.599999999999994</v>
      </c>
      <c r="BY6" s="21">
        <f t="shared" si="8"/>
        <v>69.430000000000007</v>
      </c>
      <c r="BZ6" s="21">
        <f t="shared" si="8"/>
        <v>82.27</v>
      </c>
      <c r="CA6" s="20" t="str">
        <f>IF(CA7="","",IF(CA7="-","【-】","【"&amp;SUBSTITUTE(TEXT(CA7,"#,##0.00"),"-","△")&amp;"】"))</f>
        <v>【75.33】</v>
      </c>
      <c r="CB6" s="21">
        <f>IF(CB7="",NA(),CB7)</f>
        <v>234.31</v>
      </c>
      <c r="CC6" s="21">
        <f t="shared" ref="CC6:CK6" si="9">IF(CC7="",NA(),CC7)</f>
        <v>223.12</v>
      </c>
      <c r="CD6" s="21">
        <f t="shared" si="9"/>
        <v>223.92</v>
      </c>
      <c r="CE6" s="21">
        <f t="shared" si="9"/>
        <v>219.15</v>
      </c>
      <c r="CF6" s="21">
        <f t="shared" si="9"/>
        <v>216.47</v>
      </c>
      <c r="CG6" s="21">
        <f t="shared" si="9"/>
        <v>228.47</v>
      </c>
      <c r="CH6" s="21">
        <f t="shared" si="9"/>
        <v>224.88</v>
      </c>
      <c r="CI6" s="21">
        <f t="shared" si="9"/>
        <v>228.64</v>
      </c>
      <c r="CJ6" s="21">
        <f t="shared" si="9"/>
        <v>239.46</v>
      </c>
      <c r="CK6" s="21">
        <f t="shared" si="9"/>
        <v>194.42</v>
      </c>
      <c r="CL6" s="20" t="str">
        <f>IF(CL7="","",IF(CL7="-","【-】","【"&amp;SUBSTITUTE(TEXT(CL7,"#,##0.00"),"-","△")&amp;"】"))</f>
        <v>【215.73】</v>
      </c>
      <c r="CM6" s="21" t="str">
        <f>IF(CM7="",NA(),CM7)</f>
        <v>-</v>
      </c>
      <c r="CN6" s="21" t="str">
        <f t="shared" ref="CN6:CV6" si="10">IF(CN7="",NA(),CN7)</f>
        <v>-</v>
      </c>
      <c r="CO6" s="21" t="str">
        <f t="shared" si="10"/>
        <v>-</v>
      </c>
      <c r="CP6" s="21" t="str">
        <f t="shared" si="10"/>
        <v>-</v>
      </c>
      <c r="CQ6" s="21" t="str">
        <f t="shared" si="10"/>
        <v>-</v>
      </c>
      <c r="CR6" s="21">
        <f t="shared" si="10"/>
        <v>42.47</v>
      </c>
      <c r="CS6" s="21">
        <f t="shared" si="10"/>
        <v>42.4</v>
      </c>
      <c r="CT6" s="21">
        <f t="shared" si="10"/>
        <v>42.28</v>
      </c>
      <c r="CU6" s="21">
        <f t="shared" si="10"/>
        <v>41.06</v>
      </c>
      <c r="CV6" s="21">
        <f t="shared" si="10"/>
        <v>45.6</v>
      </c>
      <c r="CW6" s="20" t="str">
        <f>IF(CW7="","",IF(CW7="-","【-】","【"&amp;SUBSTITUTE(TEXT(CW7,"#,##0.00"),"-","△")&amp;"】"))</f>
        <v>【43.28】</v>
      </c>
      <c r="CX6" s="21">
        <f>IF(CX7="",NA(),CX7)</f>
        <v>79.45</v>
      </c>
      <c r="CY6" s="21">
        <f t="shared" ref="CY6:DG6" si="11">IF(CY7="",NA(),CY7)</f>
        <v>80.06</v>
      </c>
      <c r="CZ6" s="21">
        <f t="shared" si="11"/>
        <v>80.64</v>
      </c>
      <c r="DA6" s="21">
        <f t="shared" si="11"/>
        <v>83.2</v>
      </c>
      <c r="DB6" s="21">
        <f t="shared" si="11"/>
        <v>83.71</v>
      </c>
      <c r="DC6" s="21">
        <f t="shared" si="11"/>
        <v>83.75</v>
      </c>
      <c r="DD6" s="21">
        <f t="shared" si="11"/>
        <v>84.19</v>
      </c>
      <c r="DE6" s="21">
        <f t="shared" si="11"/>
        <v>84.34</v>
      </c>
      <c r="DF6" s="21">
        <f t="shared" si="11"/>
        <v>84.34</v>
      </c>
      <c r="DG6" s="21">
        <f t="shared" si="11"/>
        <v>88.66</v>
      </c>
      <c r="DH6" s="20" t="str">
        <f>IF(DH7="","",IF(DH7="-","【-】","【"&amp;SUBSTITUTE(TEXT(DH7,"#,##0.00"),"-","△")&amp;"】"))</f>
        <v>【86.21】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0.36</v>
      </c>
      <c r="EK6" s="21">
        <f t="shared" si="14"/>
        <v>0.39</v>
      </c>
      <c r="EL6" s="21">
        <f t="shared" si="14"/>
        <v>0.1</v>
      </c>
      <c r="EM6" s="21">
        <f t="shared" si="14"/>
        <v>0.08</v>
      </c>
      <c r="EN6" s="21">
        <f t="shared" si="14"/>
        <v>0.17</v>
      </c>
      <c r="EO6" s="20" t="str">
        <f>IF(EO7="","",IF(EO7="-","【-】","【"&amp;SUBSTITUTE(TEXT(EO7,"#,##0.00"),"-","△")&amp;"】"))</f>
        <v>【0.11】</v>
      </c>
    </row>
    <row r="7" spans="1:145" s="22" customFormat="1" x14ac:dyDescent="0.15">
      <c r="A7" s="14"/>
      <c r="B7" s="23">
        <v>2023</v>
      </c>
      <c r="C7" s="23">
        <v>63819</v>
      </c>
      <c r="D7" s="23">
        <v>47</v>
      </c>
      <c r="E7" s="23">
        <v>17</v>
      </c>
      <c r="F7" s="23">
        <v>4</v>
      </c>
      <c r="G7" s="23">
        <v>0</v>
      </c>
      <c r="H7" s="23" t="s">
        <v>97</v>
      </c>
      <c r="I7" s="23" t="s">
        <v>98</v>
      </c>
      <c r="J7" s="23" t="s">
        <v>99</v>
      </c>
      <c r="K7" s="23" t="s">
        <v>100</v>
      </c>
      <c r="L7" s="23" t="s">
        <v>101</v>
      </c>
      <c r="M7" s="23" t="s">
        <v>102</v>
      </c>
      <c r="N7" s="24" t="s">
        <v>103</v>
      </c>
      <c r="O7" s="24" t="s">
        <v>104</v>
      </c>
      <c r="P7" s="24">
        <v>17.39</v>
      </c>
      <c r="Q7" s="24">
        <v>90.06</v>
      </c>
      <c r="R7" s="24">
        <v>4290</v>
      </c>
      <c r="S7" s="24">
        <v>21681</v>
      </c>
      <c r="T7" s="24">
        <v>180.26</v>
      </c>
      <c r="U7" s="24">
        <v>120.28</v>
      </c>
      <c r="V7" s="24">
        <v>3745</v>
      </c>
      <c r="W7" s="24">
        <v>2.0299999999999998</v>
      </c>
      <c r="X7" s="24">
        <v>1844.83</v>
      </c>
      <c r="Y7" s="24">
        <v>96.06</v>
      </c>
      <c r="Z7" s="24">
        <v>95.52</v>
      </c>
      <c r="AA7" s="24">
        <v>86.99</v>
      </c>
      <c r="AB7" s="24">
        <v>86.54</v>
      </c>
      <c r="AC7" s="24">
        <v>85.33</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176.25</v>
      </c>
      <c r="BG7" s="24">
        <v>253.73</v>
      </c>
      <c r="BH7" s="24">
        <v>267.13</v>
      </c>
      <c r="BI7" s="24">
        <v>200.27</v>
      </c>
      <c r="BJ7" s="24">
        <v>284.95999999999998</v>
      </c>
      <c r="BK7" s="24">
        <v>1206.79</v>
      </c>
      <c r="BL7" s="24">
        <v>1258.43</v>
      </c>
      <c r="BM7" s="24">
        <v>1163.75</v>
      </c>
      <c r="BN7" s="24">
        <v>1195.47</v>
      </c>
      <c r="BO7" s="24">
        <v>1141.98</v>
      </c>
      <c r="BP7" s="24">
        <v>1156.82</v>
      </c>
      <c r="BQ7" s="24">
        <v>93.46</v>
      </c>
      <c r="BR7" s="24">
        <v>98.28</v>
      </c>
      <c r="BS7" s="24">
        <v>100</v>
      </c>
      <c r="BT7" s="24">
        <v>100</v>
      </c>
      <c r="BU7" s="24">
        <v>100</v>
      </c>
      <c r="BV7" s="24">
        <v>71.84</v>
      </c>
      <c r="BW7" s="24">
        <v>73.36</v>
      </c>
      <c r="BX7" s="24">
        <v>72.599999999999994</v>
      </c>
      <c r="BY7" s="24">
        <v>69.430000000000007</v>
      </c>
      <c r="BZ7" s="24">
        <v>82.27</v>
      </c>
      <c r="CA7" s="24">
        <v>75.33</v>
      </c>
      <c r="CB7" s="24">
        <v>234.31</v>
      </c>
      <c r="CC7" s="24">
        <v>223.12</v>
      </c>
      <c r="CD7" s="24">
        <v>223.92</v>
      </c>
      <c r="CE7" s="24">
        <v>219.15</v>
      </c>
      <c r="CF7" s="24">
        <v>216.47</v>
      </c>
      <c r="CG7" s="24">
        <v>228.47</v>
      </c>
      <c r="CH7" s="24">
        <v>224.88</v>
      </c>
      <c r="CI7" s="24">
        <v>228.64</v>
      </c>
      <c r="CJ7" s="24">
        <v>239.46</v>
      </c>
      <c r="CK7" s="24">
        <v>194.42</v>
      </c>
      <c r="CL7" s="24">
        <v>215.73</v>
      </c>
      <c r="CM7" s="24" t="s">
        <v>103</v>
      </c>
      <c r="CN7" s="24" t="s">
        <v>103</v>
      </c>
      <c r="CO7" s="24" t="s">
        <v>103</v>
      </c>
      <c r="CP7" s="24" t="s">
        <v>103</v>
      </c>
      <c r="CQ7" s="24" t="s">
        <v>103</v>
      </c>
      <c r="CR7" s="24">
        <v>42.47</v>
      </c>
      <c r="CS7" s="24">
        <v>42.4</v>
      </c>
      <c r="CT7" s="24">
        <v>42.28</v>
      </c>
      <c r="CU7" s="24">
        <v>41.06</v>
      </c>
      <c r="CV7" s="24">
        <v>45.6</v>
      </c>
      <c r="CW7" s="24">
        <v>43.28</v>
      </c>
      <c r="CX7" s="24">
        <v>79.45</v>
      </c>
      <c r="CY7" s="24">
        <v>80.06</v>
      </c>
      <c r="CZ7" s="24">
        <v>80.64</v>
      </c>
      <c r="DA7" s="24">
        <v>83.2</v>
      </c>
      <c r="DB7" s="24">
        <v>83.71</v>
      </c>
      <c r="DC7" s="24">
        <v>83.75</v>
      </c>
      <c r="DD7" s="24">
        <v>84.19</v>
      </c>
      <c r="DE7" s="24">
        <v>84.34</v>
      </c>
      <c r="DF7" s="24">
        <v>84.34</v>
      </c>
      <c r="DG7" s="24">
        <v>88.66</v>
      </c>
      <c r="DH7" s="24">
        <v>86.21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0.36</v>
      </c>
      <c r="EK7" s="24">
        <v>0.39</v>
      </c>
      <c r="EL7" s="24">
        <v>0.1</v>
      </c>
      <c r="EM7" s="24">
        <v>0.08</v>
      </c>
      <c r="EN7" s="24">
        <v>0.17</v>
      </c>
      <c r="EO7" s="24">
        <v>0.11</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110</v>
      </c>
    </row>
    <row r="12" spans="1:145" x14ac:dyDescent="0.15">
      <c r="B12">
        <v>1</v>
      </c>
      <c r="C12">
        <v>1</v>
      </c>
      <c r="D12">
        <v>2</v>
      </c>
      <c r="E12">
        <v>3</v>
      </c>
      <c r="F12">
        <v>4</v>
      </c>
      <c r="G12" t="s">
        <v>111</v>
      </c>
    </row>
    <row r="13" spans="1:145" x14ac:dyDescent="0.15">
      <c r="B13" t="s">
        <v>112</v>
      </c>
      <c r="C13" t="s">
        <v>113</v>
      </c>
      <c r="D13" t="s">
        <v>113</v>
      </c>
      <c r="E13" t="s">
        <v>113</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cp:lastPrinted>2025-01-28T04:11:15Z</cp:lastPrinted>
  <dcterms:created xsi:type="dcterms:W3CDTF">2025-01-24T07:30:29Z</dcterms:created>
  <dcterms:modified xsi:type="dcterms:W3CDTF">2025-03-04T02:10:44Z</dcterms:modified>
  <cp:category/>
</cp:coreProperties>
</file>