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1gesui\"/>
    </mc:Choice>
  </mc:AlternateContent>
  <workbookProtection workbookAlgorithmName="SHA-512" workbookHashValue="uztEz8RZ+Od9qY74sXzit3DoXTDy1nQHgkfjv4NvRwXB1jOnskyMcTw8ojhsKx74e2r23GHamH5IpCFUPseFTg==" workbookSaltValue="R0Un+Ya1qhq2uRNhfWIdjA=="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E86" i="4"/>
  <c r="AT10" i="4"/>
  <c r="I10" i="4"/>
  <c r="AL8" i="4"/>
  <c r="P8" i="4"/>
</calcChain>
</file>

<file path=xl/sharedStrings.xml><?xml version="1.0" encoding="utf-8"?>
<sst xmlns="http://schemas.openxmlformats.org/spreadsheetml/2006/main" count="236" uniqueCount="118">
  <si>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</si>
  <si>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</si>
  <si>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</si>
  <si>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</si>
  <si>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</si>
  <si>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</si>
  <si>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</si>
  <si>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</si>
  <si>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</si>
  <si>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</si>
  <si>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</si>
  <si>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</si>
  <si>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</si>
  <si>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</si>
  <si>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</si>
  <si>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</si>
  <si>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</si>
  <si>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</si>
  <si>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</si>
  <si>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</si>
  <si>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</si>
  <si>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</si>
  <si>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</si>
  <si>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</si>
  <si>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</si>
  <si>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</si>
  <si>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</si>
  <si>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</si>
  <si>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</si>
  <si>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</si>
  <si>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</si>
  <si>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</si>
  <si>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</si>
  <si>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</si>
  <si>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</si>
  <si>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</si>
  <si>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</si>
  <si>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</si>
  <si>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</si>
  <si>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</si>
  <si>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</si>
  <si>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</si>
  <si>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</si>
  <si>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</si>
  <si>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</si>
  <si>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</si>
  <si>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</si>
  <si>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</si>
  <si>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</si>
  <si>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</si>
  <si>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</si>
  <si>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</si>
  <si>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</si>
  <si>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</si>
  <si>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</si>
  <si>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</si>
  <si>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</si>
  <si>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</si>
  <si>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</si>
  <si>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</si>
  <si>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</si>
  <si>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</si>
  <si>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</si>
  <si>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</si>
  <si>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</si>
  <si>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</si>
  <si>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</si>
  <si>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</si>
  <si>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</si>
  <si>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</si>
  <si>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</si>
  <si>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</si>
  <si>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</si>
  <si>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</si>
  <si>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</si>
  <si>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</si>
  <si>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</si>
  <si>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</si>
  <si>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</si>
  <si>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</si>
  <si>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</si>
  <si>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</si>
  <si>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</si>
  <si>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</si>
  <si>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</si>
  <si>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</si>
  <si>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</si>
  <si>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</si>
  <si>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</si>
  <si>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</si>
  <si>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</si>
  <si>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</si>
  <si>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</si>
  <si>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</si>
  <si>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</si>
  <si>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</si>
  <si>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</si>
  <si>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</si>
  <si>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</si>
  <si>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</si>
  <si>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</si>
  <si>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</si>
  <si>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</si>
  <si>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</si>
  <si>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</si>
  <si>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</si>
  <si>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</si>
  <si>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</si>
  <si>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</si>
  <si>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</si>
  <si>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</si>
  <si>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</si>
  <si>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</si>
  <si>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</si>
  <si>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</si>
  <si>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上述のとおり、農業集落排水施設は老朽化に伴い用途を廃止し、特定環境保全公共下水道に統合を行う。
　各施設の接続が完了するまでの間、施設の機能を維持しつつ、維持管理費の削減に努める。</t>
    <rPh sb="1" eb="3">
      <t>ジョウジュツ</t>
    </rPh>
    <rPh sb="8" eb="10">
      <t>ノウギョウ</t>
    </rPh>
    <rPh sb="10" eb="12">
      <t>シュウラク</t>
    </rPh>
    <rPh sb="12" eb="14">
      <t>ハイスイ</t>
    </rPh>
    <rPh sb="14" eb="16">
      <t>シセツ</t>
    </rPh>
    <rPh sb="17" eb="20">
      <t>ロウキュウカ</t>
    </rPh>
    <rPh sb="21" eb="22">
      <t>トモナ</t>
    </rPh>
    <rPh sb="23" eb="25">
      <t>ヨウト</t>
    </rPh>
    <rPh sb="26" eb="28">
      <t>ハイシ</t>
    </rPh>
    <rPh sb="30" eb="32">
      <t>トクテイ</t>
    </rPh>
    <rPh sb="32" eb="34">
      <t>カンキョウ</t>
    </rPh>
    <rPh sb="34" eb="36">
      <t>ホゼン</t>
    </rPh>
    <rPh sb="36" eb="38">
      <t>コウキョウ</t>
    </rPh>
    <rPh sb="38" eb="41">
      <t>ゲスイドウ</t>
    </rPh>
    <rPh sb="42" eb="44">
      <t>トウゴウ</t>
    </rPh>
    <rPh sb="45" eb="46">
      <t>オコナ</t>
    </rPh>
    <rPh sb="50" eb="51">
      <t>カク</t>
    </rPh>
    <rPh sb="51" eb="53">
      <t>シセツ</t>
    </rPh>
    <rPh sb="54" eb="56">
      <t>セツゾク</t>
    </rPh>
    <rPh sb="57" eb="59">
      <t>カンリョウ</t>
    </rPh>
    <rPh sb="64" eb="65">
      <t>アイダ</t>
    </rPh>
    <rPh sb="66" eb="68">
      <t>シセツ</t>
    </rPh>
    <rPh sb="69" eb="71">
      <t>キノウ</t>
    </rPh>
    <rPh sb="72" eb="74">
      <t>イジ</t>
    </rPh>
    <rPh sb="78" eb="80">
      <t>イジ</t>
    </rPh>
    <rPh sb="80" eb="83">
      <t>カンリヒ</t>
    </rPh>
    <rPh sb="84" eb="86">
      <t>サクゲン</t>
    </rPh>
    <rPh sb="87" eb="88">
      <t>ツト</t>
    </rPh>
    <phoneticPr fontId="4"/>
  </si>
  <si>
    <t>　農業集落排水施設は用途を廃止するため、可能な限り修繕等に費用を要しないよう、日常の保守点検を適切に行う。
　また、徹底した維持管理費の削減に努める。</t>
    <rPh sb="1" eb="3">
      <t>ノウギョウ</t>
    </rPh>
    <rPh sb="3" eb="5">
      <t>シュウラク</t>
    </rPh>
    <rPh sb="5" eb="7">
      <t>ハイスイ</t>
    </rPh>
    <rPh sb="7" eb="9">
      <t>シセツ</t>
    </rPh>
    <rPh sb="10" eb="12">
      <t>ヨウト</t>
    </rPh>
    <rPh sb="13" eb="15">
      <t>ハイシ</t>
    </rPh>
    <rPh sb="20" eb="22">
      <t>カノウ</t>
    </rPh>
    <rPh sb="23" eb="24">
      <t>カギ</t>
    </rPh>
    <rPh sb="25" eb="27">
      <t>シュウゼン</t>
    </rPh>
    <rPh sb="27" eb="28">
      <t>ナド</t>
    </rPh>
    <rPh sb="29" eb="31">
      <t>ヒヨウ</t>
    </rPh>
    <rPh sb="32" eb="33">
      <t>ヨウ</t>
    </rPh>
    <rPh sb="39" eb="41">
      <t>ニチジョウ</t>
    </rPh>
    <rPh sb="42" eb="44">
      <t>ホシュ</t>
    </rPh>
    <rPh sb="44" eb="46">
      <t>テンケン</t>
    </rPh>
    <rPh sb="47" eb="49">
      <t>テキセツ</t>
    </rPh>
    <rPh sb="50" eb="51">
      <t>オコナ</t>
    </rPh>
    <rPh sb="58" eb="60">
      <t>テッテイ</t>
    </rPh>
    <rPh sb="62" eb="64">
      <t>イジ</t>
    </rPh>
    <rPh sb="64" eb="67">
      <t>カンリヒ</t>
    </rPh>
    <rPh sb="68" eb="70">
      <t>サクゲン</t>
    </rPh>
    <rPh sb="71" eb="72">
      <t>ツト</t>
    </rPh>
    <phoneticPr fontId="4"/>
  </si>
  <si>
    <t xml:space="preserve"> ①収益的収支比率は過年度から100％前後で推移しているが、一般会計繰入金への依存度が高い状況である。
　⑤経費回収率についても、農業集落排水の処理区の一部が特定環境保全公共下水道に統合されたことにより、使用料収入が減少（約▲67.5％）し、昨年度を下回る数値となった。
　効率的な事業運営を行うことを目的に、町内に2箇所ある農業集落排水施設と特定環境保全公共下水道を統合する事業を実施しており、1箇所については令和5年度より供用開始となり、もう10月箇所については令和8年度より供用開始となる予定である。
　</t>
    <rPh sb="2" eb="5">
      <t>シュウエキテキ</t>
    </rPh>
    <rPh sb="5" eb="7">
      <t>シュウシ</t>
    </rPh>
    <rPh sb="7" eb="9">
      <t>ヒリツ</t>
    </rPh>
    <rPh sb="10" eb="13">
      <t>カネンド</t>
    </rPh>
    <rPh sb="19" eb="21">
      <t>ゼンゴ</t>
    </rPh>
    <rPh sb="22" eb="24">
      <t>スイイ</t>
    </rPh>
    <rPh sb="30" eb="32">
      <t>イッパン</t>
    </rPh>
    <rPh sb="32" eb="34">
      <t>カイケイ</t>
    </rPh>
    <rPh sb="34" eb="36">
      <t>クリイレ</t>
    </rPh>
    <rPh sb="36" eb="37">
      <t>キン</t>
    </rPh>
    <rPh sb="39" eb="42">
      <t>イゾンド</t>
    </rPh>
    <rPh sb="43" eb="44">
      <t>タカ</t>
    </rPh>
    <rPh sb="45" eb="47">
      <t>ジョウキョウ</t>
    </rPh>
    <rPh sb="54" eb="56">
      <t>ケイヒ</t>
    </rPh>
    <rPh sb="56" eb="58">
      <t>カイシュウ</t>
    </rPh>
    <rPh sb="58" eb="59">
      <t>リツ</t>
    </rPh>
    <rPh sb="65" eb="71">
      <t>ノウギョウシュウラクハイスイ</t>
    </rPh>
    <rPh sb="72" eb="75">
      <t>ショリク</t>
    </rPh>
    <rPh sb="76" eb="78">
      <t>イチブ</t>
    </rPh>
    <rPh sb="79" eb="81">
      <t>トクテイ</t>
    </rPh>
    <rPh sb="81" eb="83">
      <t>カンキョウ</t>
    </rPh>
    <rPh sb="83" eb="85">
      <t>ホゼン</t>
    </rPh>
    <rPh sb="85" eb="90">
      <t>コウキョウゲスイドウ</t>
    </rPh>
    <rPh sb="91" eb="93">
      <t>トウゴウ</t>
    </rPh>
    <rPh sb="102" eb="105">
      <t>シヨウリョウ</t>
    </rPh>
    <rPh sb="105" eb="107">
      <t>シュウニュウ</t>
    </rPh>
    <rPh sb="108" eb="110">
      <t>ゲンショウ</t>
    </rPh>
    <rPh sb="111" eb="112">
      <t>ヤク</t>
    </rPh>
    <rPh sb="121" eb="124">
      <t>サクネンド</t>
    </rPh>
    <rPh sb="125" eb="127">
      <t>シタマワ</t>
    </rPh>
    <rPh sb="128" eb="130">
      <t>スウチ</t>
    </rPh>
    <rPh sb="137" eb="140">
      <t>コウリツテキ</t>
    </rPh>
    <rPh sb="141" eb="143">
      <t>ジギョウ</t>
    </rPh>
    <rPh sb="143" eb="145">
      <t>ウンエイ</t>
    </rPh>
    <rPh sb="146" eb="147">
      <t>オコナ</t>
    </rPh>
    <rPh sb="151" eb="153">
      <t>モクテキ</t>
    </rPh>
    <rPh sb="155" eb="157">
      <t>チョウナイ</t>
    </rPh>
    <rPh sb="159" eb="161">
      <t>カショ</t>
    </rPh>
    <rPh sb="163" eb="165">
      <t>ノウギョウ</t>
    </rPh>
    <rPh sb="165" eb="167">
      <t>シュウラク</t>
    </rPh>
    <rPh sb="167" eb="169">
      <t>ハイスイ</t>
    </rPh>
    <rPh sb="169" eb="171">
      <t>シセツ</t>
    </rPh>
    <rPh sb="172" eb="174">
      <t>トクテイ</t>
    </rPh>
    <rPh sb="174" eb="176">
      <t>カンキョウ</t>
    </rPh>
    <rPh sb="176" eb="178">
      <t>ホゼン</t>
    </rPh>
    <rPh sb="178" eb="180">
      <t>コウキョウ</t>
    </rPh>
    <rPh sb="180" eb="183">
      <t>ゲスイドウ</t>
    </rPh>
    <rPh sb="184" eb="186">
      <t>トウゴウ</t>
    </rPh>
    <rPh sb="188" eb="190">
      <t>ジギョウ</t>
    </rPh>
    <rPh sb="191" eb="193">
      <t>ジッシ</t>
    </rPh>
    <rPh sb="199" eb="201">
      <t>カショ</t>
    </rPh>
    <rPh sb="206" eb="208">
      <t>レイワ</t>
    </rPh>
    <rPh sb="209" eb="211">
      <t>ネンド</t>
    </rPh>
    <rPh sb="213" eb="215">
      <t>キョウヨウ</t>
    </rPh>
    <rPh sb="215" eb="217">
      <t>カイシ</t>
    </rPh>
    <rPh sb="225" eb="226">
      <t>ガツ</t>
    </rPh>
    <rPh sb="226" eb="228">
      <t>カショ</t>
    </rPh>
    <rPh sb="233" eb="235">
      <t>レイワ</t>
    </rPh>
    <rPh sb="236" eb="238">
      <t>ネンド</t>
    </rPh>
    <rPh sb="240" eb="242">
      <t>キョウヨウ</t>
    </rPh>
    <rPh sb="242" eb="244">
      <t>カイシ</t>
    </rPh>
    <rPh sb="247" eb="249">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</si>
</sst>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D2B-45A4-9050-8C92788E5A7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6D2B-45A4-9050-8C92788E5A7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55.39</c:v>
                </c:pt>
                <c:pt idx="1">
                  <c:v>56.88</c:v>
                </c:pt>
                <c:pt idx="2">
                  <c:v>55.95</c:v>
                </c:pt>
                <c:pt idx="3">
                  <c:v>53.16</c:v>
                </c:pt>
                <c:pt idx="4">
                  <c:v>53.09</c:v>
                </c:pt>
              </c:numCache>
            </c:numRef>
          </c:val>
          <c:extLst>
            <c:ext xmlns:c16="http://schemas.microsoft.com/office/drawing/2014/chart" uri="{C3380CC4-5D6E-409C-BE32-E72D297353CC}">
              <c16:uniqueId val="{00000000-2991-4831-A369-350508CED77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2991-4831-A369-350508CED77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92.68</c:v>
                </c:pt>
                <c:pt idx="1">
                  <c:v>93.09</c:v>
                </c:pt>
                <c:pt idx="2">
                  <c:v>93.73</c:v>
                </c:pt>
                <c:pt idx="3">
                  <c:v>95.56</c:v>
                </c:pt>
                <c:pt idx="4">
                  <c:v>91.11</c:v>
                </c:pt>
              </c:numCache>
            </c:numRef>
          </c:val>
          <c:extLst>
            <c:ext xmlns:c16="http://schemas.microsoft.com/office/drawing/2014/chart" uri="{C3380CC4-5D6E-409C-BE32-E72D297353CC}">
              <c16:uniqueId val="{00000000-E426-477C-82C8-E7F4C6C63F6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E426-477C-82C8-E7F4C6C63F6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99.4</c:v>
                </c:pt>
                <c:pt idx="1">
                  <c:v>99.93</c:v>
                </c:pt>
                <c:pt idx="2">
                  <c:v>99.41</c:v>
                </c:pt>
                <c:pt idx="3">
                  <c:v>101.56</c:v>
                </c:pt>
                <c:pt idx="4">
                  <c:v>102.69</c:v>
                </c:pt>
              </c:numCache>
            </c:numRef>
          </c:val>
          <c:extLst>
            <c:ext xmlns:c16="http://schemas.microsoft.com/office/drawing/2014/chart" uri="{C3380CC4-5D6E-409C-BE32-E72D297353CC}">
              <c16:uniqueId val="{00000000-DBBD-4221-AD75-0E5F5644712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BBD-4221-AD75-0E5F5644712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F7E-4AD7-BC4F-8E088958367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F7E-4AD7-BC4F-8E088958367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90C-41BA-B02C-9608871168C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90C-41BA-B02C-9608871168C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4D-4529-B59A-24216BF34EC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4D-4529-B59A-24216BF34EC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722-4A1E-9DF0-C662AB6FC98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722-4A1E-9DF0-C662AB6FC98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quot;-&quot;">
                  <c:v>3892.42</c:v>
                </c:pt>
              </c:numCache>
            </c:numRef>
          </c:val>
          <c:extLst>
            <c:ext xmlns:c16="http://schemas.microsoft.com/office/drawing/2014/chart" uri="{C3380CC4-5D6E-409C-BE32-E72D297353CC}">
              <c16:uniqueId val="{00000000-87D7-4EB3-8932-73673BCE169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87D7-4EB3-8932-73673BCE169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45.61</c:v>
                </c:pt>
                <c:pt idx="1">
                  <c:v>43.38</c:v>
                </c:pt>
                <c:pt idx="2">
                  <c:v>40.44</c:v>
                </c:pt>
                <c:pt idx="3">
                  <c:v>38.49</c:v>
                </c:pt>
                <c:pt idx="4">
                  <c:v>24.19</c:v>
                </c:pt>
              </c:numCache>
            </c:numRef>
          </c:val>
          <c:extLst>
            <c:ext xmlns:c16="http://schemas.microsoft.com/office/drawing/2014/chart" uri="{C3380CC4-5D6E-409C-BE32-E72D297353CC}">
              <c16:uniqueId val="{00000000-0B34-4E00-A723-42ED74B6F97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0B34-4E00-A723-42ED74B6F97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405.01</c:v>
                </c:pt>
                <c:pt idx="1">
                  <c:v>434.19</c:v>
                </c:pt>
                <c:pt idx="2">
                  <c:v>453.9</c:v>
                </c:pt>
                <c:pt idx="3">
                  <c:v>475.92</c:v>
                </c:pt>
                <c:pt idx="4">
                  <c:v>705.26</c:v>
                </c:pt>
              </c:numCache>
            </c:numRef>
          </c:val>
          <c:extLst>
            <c:ext xmlns:c16="http://schemas.microsoft.com/office/drawing/2014/chart" uri="{C3380CC4-5D6E-409C-BE32-E72D297353CC}">
              <c16:uniqueId val="{00000000-7E28-48E0-915C-FF484B1C4BA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7E28-48E0-915C-FF484B1C4BA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白鷹町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F2</v>
      </c>
      <c r="X8" s="64"/>
      <c r="Y8" s="64"/>
      <c r="Z8" s="64"/>
      <c r="AA8" s="64"/>
      <c r="AB8" s="64"/>
      <c r="AC8" s="64"/>
      <c r="AD8" s="65" t="str">
        <f>データ!$M$6</f>
        <v>非設置</v>
      </c>
      <c r="AE8" s="65"/>
      <c r="AF8" s="65"/>
      <c r="AG8" s="65"/>
      <c r="AH8" s="65"/>
      <c r="AI8" s="65"/>
      <c r="AJ8" s="65"/>
      <c r="AK8" s="3"/>
      <c r="AL8" s="45">
        <f>データ!S6</f>
        <v>12507</v>
      </c>
      <c r="AM8" s="45"/>
      <c r="AN8" s="45"/>
      <c r="AO8" s="45"/>
      <c r="AP8" s="45"/>
      <c r="AQ8" s="45"/>
      <c r="AR8" s="45"/>
      <c r="AS8" s="45"/>
      <c r="AT8" s="44">
        <f>データ!T6</f>
        <v>157.71</v>
      </c>
      <c r="AU8" s="44"/>
      <c r="AV8" s="44"/>
      <c r="AW8" s="44"/>
      <c r="AX8" s="44"/>
      <c r="AY8" s="44"/>
      <c r="AZ8" s="44"/>
      <c r="BA8" s="44"/>
      <c r="BB8" s="44">
        <f>データ!U6</f>
        <v>79.3</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2.9</v>
      </c>
      <c r="Q10" s="44"/>
      <c r="R10" s="44"/>
      <c r="S10" s="44"/>
      <c r="T10" s="44"/>
      <c r="U10" s="44"/>
      <c r="V10" s="44"/>
      <c r="W10" s="44">
        <f>データ!Q6</f>
        <v>90.38</v>
      </c>
      <c r="X10" s="44"/>
      <c r="Y10" s="44"/>
      <c r="Z10" s="44"/>
      <c r="AA10" s="44"/>
      <c r="AB10" s="44"/>
      <c r="AC10" s="44"/>
      <c r="AD10" s="45">
        <f>データ!R6</f>
        <v>3520</v>
      </c>
      <c r="AE10" s="45"/>
      <c r="AF10" s="45"/>
      <c r="AG10" s="45"/>
      <c r="AH10" s="45"/>
      <c r="AI10" s="45"/>
      <c r="AJ10" s="45"/>
      <c r="AK10" s="2"/>
      <c r="AL10" s="45">
        <f>データ!V6</f>
        <v>360</v>
      </c>
      <c r="AM10" s="45"/>
      <c r="AN10" s="45"/>
      <c r="AO10" s="45"/>
      <c r="AP10" s="45"/>
      <c r="AQ10" s="45"/>
      <c r="AR10" s="45"/>
      <c r="AS10" s="45"/>
      <c r="AT10" s="44">
        <f>データ!W6</f>
        <v>0.33</v>
      </c>
      <c r="AU10" s="44"/>
      <c r="AV10" s="44"/>
      <c r="AW10" s="44"/>
      <c r="AX10" s="44"/>
      <c r="AY10" s="44"/>
      <c r="AZ10" s="44"/>
      <c r="BA10" s="44"/>
      <c r="BB10" s="44">
        <f>データ!X6</f>
        <v>1090.9100000000001</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117</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43</v>
      </c>
      <c r="N86" s="12" t="s">
        <v>43</v>
      </c>
      <c r="O86" s="12" t="str">
        <f>データ!EO6</f>
        <v>【0.02】</v>
      </c>
    </row>
  </sheetData>
  <sheetProtection algorithmName="SHA-512" hashValue="eTNqrg+MvsLvR+BHKkqlFA5CwzypE7jxBbgy4D+aMXlbQmB1uTovoddbSJE01kV1JyRNrYS8QkFHJncYaB8+zw==" saltValue="hRbXAJMBCJ3GoDJe7SKPm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64025</v>
      </c>
      <c r="D6" s="19">
        <f t="shared" si="3"/>
        <v>47</v>
      </c>
      <c r="E6" s="19">
        <f t="shared" si="3"/>
        <v>17</v>
      </c>
      <c r="F6" s="19">
        <f t="shared" si="3"/>
        <v>5</v>
      </c>
      <c r="G6" s="19">
        <f t="shared" si="3"/>
        <v>0</v>
      </c>
      <c r="H6" s="19" t="str">
        <f t="shared" si="3"/>
        <v>山形県　白鷹町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2.9</v>
      </c>
      <c r="Q6" s="20">
        <f t="shared" si="3"/>
        <v>90.38</v>
      </c>
      <c r="R6" s="20">
        <f t="shared" si="3"/>
        <v>3520</v>
      </c>
      <c r="S6" s="20">
        <f t="shared" si="3"/>
        <v>12507</v>
      </c>
      <c r="T6" s="20">
        <f t="shared" si="3"/>
        <v>157.71</v>
      </c>
      <c r="U6" s="20">
        <f t="shared" si="3"/>
        <v>79.3</v>
      </c>
      <c r="V6" s="20">
        <f t="shared" si="3"/>
        <v>360</v>
      </c>
      <c r="W6" s="20">
        <f t="shared" si="3"/>
        <v>0.33</v>
      </c>
      <c r="X6" s="20">
        <f t="shared" si="3"/>
        <v>1090.9100000000001</v>
      </c>
      <c r="Y6" s="21">
        <f>IF(Y7="",NA(),Y7)</f>
        <v>99.4</v>
      </c>
      <c r="Z6" s="21">
        <f t="shared" ref="Z6:AH6" si="4">IF(Z7="",NA(),Z7)</f>
        <v>99.93</v>
      </c>
      <c r="AA6" s="21">
        <f t="shared" si="4"/>
        <v>99.41</v>
      </c>
      <c r="AB6" s="21">
        <f t="shared" si="4"/>
        <v>101.56</v>
      </c>
      <c r="AC6" s="21">
        <f t="shared" si="4"/>
        <v>102.69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3892.42</v>
      </c>
      <c r="BK6" s="21">
        <f t="shared" si="7"/>
        <v>826.83</v>
      </c>
      <c r="BL6" s="21">
        <f t="shared" si="7"/>
        <v>867.83</v>
      </c>
      <c r="BM6" s="21">
        <f t="shared" si="7"/>
        <v>791.76</v>
      </c>
      <c r="BN6" s="21">
        <f t="shared" si="7"/>
        <v>900.82</v>
      </c>
      <c r="BO6" s="21">
        <f t="shared" si="7"/>
        <v>839.21</v>
      </c>
      <c r="BP6" s="20" t="str">
        <f>IF(BP7="","",IF(BP7="-","【-】","【"&amp;SUBSTITUTE(TEXT(BP7,"#,##0.00"),"-","△")&amp;"】"))</f>
        <v>【785.10】</v>
      </c>
      <c r="BQ6" s="21">
        <f>IF(BQ7="",NA(),BQ7)</f>
        <v>45.61</v>
      </c>
      <c r="BR6" s="21">
        <f t="shared" ref="BR6:BZ6" si="8">IF(BR7="",NA(),BR7)</f>
        <v>43.38</v>
      </c>
      <c r="BS6" s="21">
        <f t="shared" si="8"/>
        <v>40.44</v>
      </c>
      <c r="BT6" s="21">
        <f t="shared" si="8"/>
        <v>38.49</v>
      </c>
      <c r="BU6" s="21">
        <f t="shared" si="8"/>
        <v>24.19</v>
      </c>
      <c r="BV6" s="21">
        <f t="shared" si="8"/>
        <v>57.31</v>
      </c>
      <c r="BW6" s="21">
        <f t="shared" si="8"/>
        <v>57.08</v>
      </c>
      <c r="BX6" s="21">
        <f t="shared" si="8"/>
        <v>56.26</v>
      </c>
      <c r="BY6" s="21">
        <f t="shared" si="8"/>
        <v>52.94</v>
      </c>
      <c r="BZ6" s="21">
        <f t="shared" si="8"/>
        <v>52.05</v>
      </c>
      <c r="CA6" s="20" t="str">
        <f>IF(CA7="","",IF(CA7="-","【-】","【"&amp;SUBSTITUTE(TEXT(CA7,"#,##0.00"),"-","△")&amp;"】"))</f>
        <v>【56.93】</v>
      </c>
      <c r="CB6" s="21">
        <f>IF(CB7="",NA(),CB7)</f>
        <v>405.01</v>
      </c>
      <c r="CC6" s="21">
        <f t="shared" ref="CC6:CK6" si="9">IF(CC7="",NA(),CC7)</f>
        <v>434.19</v>
      </c>
      <c r="CD6" s="21">
        <f t="shared" si="9"/>
        <v>453.9</v>
      </c>
      <c r="CE6" s="21">
        <f t="shared" si="9"/>
        <v>475.92</v>
      </c>
      <c r="CF6" s="21">
        <f t="shared" si="9"/>
        <v>705.26</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55.39</v>
      </c>
      <c r="CN6" s="21">
        <f t="shared" ref="CN6:CV6" si="10">IF(CN7="",NA(),CN7)</f>
        <v>56.88</v>
      </c>
      <c r="CO6" s="21">
        <f t="shared" si="10"/>
        <v>55.95</v>
      </c>
      <c r="CP6" s="21">
        <f t="shared" si="10"/>
        <v>53.16</v>
      </c>
      <c r="CQ6" s="21">
        <f t="shared" si="10"/>
        <v>53.09</v>
      </c>
      <c r="CR6" s="21">
        <f t="shared" si="10"/>
        <v>50.14</v>
      </c>
      <c r="CS6" s="21">
        <f t="shared" si="10"/>
        <v>54.83</v>
      </c>
      <c r="CT6" s="21">
        <f t="shared" si="10"/>
        <v>66.53</v>
      </c>
      <c r="CU6" s="21">
        <f t="shared" si="10"/>
        <v>52.35</v>
      </c>
      <c r="CV6" s="21">
        <f t="shared" si="10"/>
        <v>46.25</v>
      </c>
      <c r="CW6" s="20" t="str">
        <f>IF(CW7="","",IF(CW7="-","【-】","【"&amp;SUBSTITUTE(TEXT(CW7,"#,##0.00"),"-","△")&amp;"】"))</f>
        <v>【49.87】</v>
      </c>
      <c r="CX6" s="21">
        <f>IF(CX7="",NA(),CX7)</f>
        <v>92.68</v>
      </c>
      <c r="CY6" s="21">
        <f t="shared" ref="CY6:DG6" si="11">IF(CY7="",NA(),CY7)</f>
        <v>93.09</v>
      </c>
      <c r="CZ6" s="21">
        <f t="shared" si="11"/>
        <v>93.73</v>
      </c>
      <c r="DA6" s="21">
        <f t="shared" si="11"/>
        <v>95.56</v>
      </c>
      <c r="DB6" s="21">
        <f t="shared" si="11"/>
        <v>91.11</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64025</v>
      </c>
      <c r="D7" s="23">
        <v>47</v>
      </c>
      <c r="E7" s="23">
        <v>17</v>
      </c>
      <c r="F7" s="23">
        <v>5</v>
      </c>
      <c r="G7" s="23">
        <v>0</v>
      </c>
      <c r="H7" s="23" t="s">
        <v>97</v>
      </c>
      <c r="I7" s="23" t="s">
        <v>98</v>
      </c>
      <c r="J7" s="23" t="s">
        <v>99</v>
      </c>
      <c r="K7" s="23" t="s">
        <v>100</v>
      </c>
      <c r="L7" s="23" t="s">
        <v>101</v>
      </c>
      <c r="M7" s="23" t="s">
        <v>102</v>
      </c>
      <c r="N7" s="24" t="s">
        <v>103</v>
      </c>
      <c r="O7" s="24" t="s">
        <v>104</v>
      </c>
      <c r="P7" s="24">
        <v>2.9</v>
      </c>
      <c r="Q7" s="24">
        <v>90.38</v>
      </c>
      <c r="R7" s="24">
        <v>3520</v>
      </c>
      <c r="S7" s="24">
        <v>12507</v>
      </c>
      <c r="T7" s="24">
        <v>157.71</v>
      </c>
      <c r="U7" s="24">
        <v>79.3</v>
      </c>
      <c r="V7" s="24">
        <v>360</v>
      </c>
      <c r="W7" s="24">
        <v>0.33</v>
      </c>
      <c r="X7" s="24">
        <v>1090.9100000000001</v>
      </c>
      <c r="Y7" s="24">
        <v>99.4</v>
      </c>
      <c r="Z7" s="24">
        <v>99.93</v>
      </c>
      <c r="AA7" s="24">
        <v>99.41</v>
      </c>
      <c r="AB7" s="24">
        <v>101.56</v>
      </c>
      <c r="AC7" s="24">
        <v>102.69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3892.42</v>
      </c>
      <c r="BK7" s="24">
        <v>826.83</v>
      </c>
      <c r="BL7" s="24">
        <v>867.83</v>
      </c>
      <c r="BM7" s="24">
        <v>791.76</v>
      </c>
      <c r="BN7" s="24">
        <v>900.82</v>
      </c>
      <c r="BO7" s="24">
        <v>839.21</v>
      </c>
      <c r="BP7" s="24">
        <v>785.1</v>
      </c>
      <c r="BQ7" s="24">
        <v>45.61</v>
      </c>
      <c r="BR7" s="24">
        <v>43.38</v>
      </c>
      <c r="BS7" s="24">
        <v>40.44</v>
      </c>
      <c r="BT7" s="24">
        <v>38.49</v>
      </c>
      <c r="BU7" s="24">
        <v>24.19</v>
      </c>
      <c r="BV7" s="24">
        <v>57.31</v>
      </c>
      <c r="BW7" s="24">
        <v>57.08</v>
      </c>
      <c r="BX7" s="24">
        <v>56.26</v>
      </c>
      <c r="BY7" s="24">
        <v>52.94</v>
      </c>
      <c r="BZ7" s="24">
        <v>52.05</v>
      </c>
      <c r="CA7" s="24">
        <v>56.93</v>
      </c>
      <c r="CB7" s="24">
        <v>405.01</v>
      </c>
      <c r="CC7" s="24">
        <v>434.19</v>
      </c>
      <c r="CD7" s="24">
        <v>453.9</v>
      </c>
      <c r="CE7" s="24">
        <v>475.92</v>
      </c>
      <c r="CF7" s="24">
        <v>705.26</v>
      </c>
      <c r="CG7" s="24">
        <v>273.52</v>
      </c>
      <c r="CH7" s="24">
        <v>274.99</v>
      </c>
      <c r="CI7" s="24">
        <v>282.08999999999997</v>
      </c>
      <c r="CJ7" s="24">
        <v>303.27999999999997</v>
      </c>
      <c r="CK7" s="24">
        <v>301.86</v>
      </c>
      <c r="CL7" s="24">
        <v>271.14999999999998</v>
      </c>
      <c r="CM7" s="24">
        <v>55.39</v>
      </c>
      <c r="CN7" s="24">
        <v>56.88</v>
      </c>
      <c r="CO7" s="24">
        <v>55.95</v>
      </c>
      <c r="CP7" s="24">
        <v>53.16</v>
      </c>
      <c r="CQ7" s="24">
        <v>53.09</v>
      </c>
      <c r="CR7" s="24">
        <v>50.14</v>
      </c>
      <c r="CS7" s="24">
        <v>54.83</v>
      </c>
      <c r="CT7" s="24">
        <v>66.53</v>
      </c>
      <c r="CU7" s="24">
        <v>52.35</v>
      </c>
      <c r="CV7" s="24">
        <v>46.25</v>
      </c>
      <c r="CW7" s="24">
        <v>49.87</v>
      </c>
      <c r="CX7" s="24">
        <v>92.68</v>
      </c>
      <c r="CY7" s="24">
        <v>93.09</v>
      </c>
      <c r="CZ7" s="24">
        <v>93.73</v>
      </c>
      <c r="DA7" s="24">
        <v>95.56</v>
      </c>
      <c r="DB7" s="24">
        <v>91.11</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2025-01-24T07:33:16Z</dcterms:created>
  <dcterms:modified xsi:type="dcterms:W3CDTF">2025-03-06T02:20:40Z</dcterms:modified>
  <cp:category/>
</cp:coreProperties>
</file>