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nta01.inet.pref.yamagata.jp\redirect\takahashiy2024t\Desktop\r05keiei_035gesui\"/>
    </mc:Choice>
  </mc:AlternateContent>
  <workbookProtection workbookAlgorithmName="SHA-512" workbookHashValue="y91Mc7Jg/5O6Gl8Hxva0BxVJYIui/piLZyhRCB72kPkb5nfFOaqtfkCBL3zaDDajx940UVeOiFum09LcSR6MIA==" workbookSaltValue="hYb/P6EJN/br6GKQcIQKMw==" workbookSpinCount="100000" lockStructure="1"/>
  <bookViews>
    <workbookView xWindow="0" yWindow="0" windowWidth="28800" windowHeight="12210"/>
  </bookViews>
  <sheets>
    <sheet name="法非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O86" i="4" s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6" i="4" s="1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J86" i="4"/>
  <c r="I86" i="4"/>
  <c r="H86" i="4"/>
  <c r="E86" i="4"/>
  <c r="AT10" i="4"/>
  <c r="AL10" i="4"/>
  <c r="I10" i="4"/>
  <c r="AL8" i="4"/>
  <c r="P8" i="4"/>
  <c r="I8" i="4"/>
</calcChain>
</file>

<file path=xl/sharedStrings.xml><?xml version="1.0" encoding="utf-8"?>
<sst xmlns="http://schemas.openxmlformats.org/spreadsheetml/2006/main" count="236" uniqueCount="121">
  <si>
    <t>経営比較分析表（令和5年度決算）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</si>
  <si>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</si>
  <si>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</si>
  <si>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</si>
  <si>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</si>
  <si>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</si>
  <si>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</si>
  <si>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</si>
  <si>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</si>
  <si>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</si>
  <si>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</si>
  <si>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</si>
  <si>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</si>
  <si>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</si>
  <si>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</si>
  <si>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</si>
  <si>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</si>
  <si>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</si>
  <si>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</si>
  <si>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</si>
  <si>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</si>
  <si>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</si>
  <si>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</si>
  <si>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</si>
  <si>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</si>
  <si>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</si>
  <si>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</si>
  <si>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</si>
  <si>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</si>
  <si>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</si>
  <si>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</si>
  <si>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</si>
  <si>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</si>
  <si>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</si>
  <si>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</si>
  <si>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</si>
  <si>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</si>
  <si>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</si>
  <si>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</si>
  <si>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</si>
  <si>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</si>
  <si>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</si>
  <si>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</si>
  <si>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</si>
  <si>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</si>
  <si>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</si>
  <si>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</si>
  <si>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</si>
  <si>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</si>
  <si>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</si>
  <si>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</si>
  <si>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</si>
  <si>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</si>
  <si>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</si>
  <si>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</si>
  <si>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</si>
  <si>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</si>
  <si>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</si>
  <si>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</si>
  <si>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</si>
  <si>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</si>
  <si>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</si>
  <si>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</si>
  <si>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</si>
  <si>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</si>
  <si>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</si>
  <si>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</si>
  <si>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</si>
  <si>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</si>
  <si>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</si>
  <si>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</si>
  <si>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</si>
  <si>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</si>
  <si>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</si>
  <si>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</si>
  <si>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</si>
  <si>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</si>
  <si>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</si>
  <si>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</si>
  <si>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</si>
  <si>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</si>
  <si>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</si>
  <si>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</si>
  <si>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</si>
  <si>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</si>
  <si>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</si>
  <si>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</si>
  <si>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</si>
  <si>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</si>
  <si>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</si>
  <si>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</si>
  <si>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</si>
  <si>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</si>
  <si>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</si>
  <si>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</si>
  <si>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</si>
  <si>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</si>
  <si>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</si>
  <si>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</si>
  <si>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遊佐町</t>
  </si>
  <si>
    <t>法非適用</t>
  </si>
  <si>
    <t>下水道事業</t>
  </si>
  <si>
    <t>簡易排水</t>
  </si>
  <si>
    <t>J2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</si>
  <si>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</si>
  <si>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</si>
  <si>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</si>
  <si>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</si>
  <si>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</si>
  <si>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</si>
  <si>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</si>
  <si>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</si>
  <si>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</si>
  <si>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</si>
  <si>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</si>
  <si>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</si>
  <si>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</si>
  <si>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</si>
  <si>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管渠の更新等については未着手である。法定耐用年数が経過するまで期間があるが、計画的な更新について検討が必要である。</t>
    <phoneticPr fontId="4"/>
  </si>
  <si>
    <t>　収益的収支比率は100％となっているが、経費回収率は100％を大きく下回っており、一般会計繰入金に頼らざるを得ない状況が続いている。水洗化率が100％であるため、水洗化人口の増加は見込めず、使用料収入の大幅な増加は難しい状況である。維持管理にかかる経費をできるだけ抑えながら、使用料収入の確保に向けた対策に取組み、経営改善を図る必要がある。</t>
    <phoneticPr fontId="4"/>
  </si>
  <si>
    <t>①収益的収支比率については、使用料収入で不足する分を一般会計繰入金で補填しているため、100％となっている。
④企業債残高はなし。
⑤経費回収率については、打切決算のため、下水道使用料・汚水処理費ともに減少し、比率としては上がった。昨年度より高い比率となり、類似団体と比較しても高い数値となっている。
⑥汚水処理原価については、施設の修繕の有無で、年度により大きく異なる。昨年度より低い比率となり、類似団体と比較しても低い数値となっている。
⑦施設利用率については、横ばいで推移しており、類似団体と比較して低い数値となっている。
⑧水洗化率については、100％で推移している。</t>
    <rPh sb="1" eb="8">
      <t>シュウエキテキシュウシヒリツ</t>
    </rPh>
    <rPh sb="56" eb="58">
      <t>キギョウ</t>
    </rPh>
    <rPh sb="58" eb="59">
      <t>サイ</t>
    </rPh>
    <rPh sb="59" eb="61">
      <t>ザンダカ</t>
    </rPh>
    <rPh sb="67" eb="72">
      <t>ケイヒカイシュウリツ</t>
    </rPh>
    <rPh sb="121" eb="122">
      <t>タカ</t>
    </rPh>
    <rPh sb="139" eb="140">
      <t>タカ</t>
    </rPh>
    <rPh sb="191" eb="192">
      <t>ヒク</t>
    </rPh>
    <rPh sb="209" eb="210">
      <t>ヒク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</si>
</sst>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R&quot;yy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09-4A6A-8471-6CD60D0CE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09-4A6A-8471-6CD60D0CE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23.08</c:v>
                </c:pt>
                <c:pt idx="1">
                  <c:v>23.08</c:v>
                </c:pt>
                <c:pt idx="2">
                  <c:v>23.08</c:v>
                </c:pt>
                <c:pt idx="3">
                  <c:v>23.08</c:v>
                </c:pt>
                <c:pt idx="4">
                  <c:v>23.08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43-40BF-B558-46F521989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26.64</c:v>
                </c:pt>
                <c:pt idx="1">
                  <c:v>26.11</c:v>
                </c:pt>
                <c:pt idx="2">
                  <c:v>24.44</c:v>
                </c:pt>
                <c:pt idx="3">
                  <c:v>25.16</c:v>
                </c:pt>
                <c:pt idx="4">
                  <c:v>26.69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43-40BF-B558-46F521989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56-4823-A0FE-4739FD967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95.52</c:v>
                </c:pt>
                <c:pt idx="1">
                  <c:v>94.97</c:v>
                </c:pt>
                <c:pt idx="2">
                  <c:v>95.52</c:v>
                </c:pt>
                <c:pt idx="3">
                  <c:v>95.65</c:v>
                </c:pt>
                <c:pt idx="4">
                  <c:v>94.53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56-4823-A0FE-4739FD967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5E-4215-AA32-92881912E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5E-4215-AA32-92881912E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A-48FB-A5B9-67B6E1407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EA-48FB-A5B9-67B6E1407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2A-4CB6-AA4E-B20B65AA3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2A-4CB6-AA4E-B20B65AA3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5-4450-BB65-C3D06CAB4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95-4450-BB65-C3D06CAB4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DB-4355-BE5B-103A4A695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DB-4355-BE5B-103A4A695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3B-421B-86FC-9B4DD7B30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129.4</c:v>
                </c:pt>
                <c:pt idx="1">
                  <c:v>126.26</c:v>
                </c:pt>
                <c:pt idx="2">
                  <c:v>113.17</c:v>
                </c:pt>
                <c:pt idx="3">
                  <c:v>160.77000000000001</c:v>
                </c:pt>
                <c:pt idx="4">
                  <c:v>142.38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3B-421B-86FC-9B4DD7B30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54.91</c:v>
                </c:pt>
                <c:pt idx="1">
                  <c:v>57.08</c:v>
                </c:pt>
                <c:pt idx="2">
                  <c:v>38.979999999999997</c:v>
                </c:pt>
                <c:pt idx="3">
                  <c:v>42.67</c:v>
                </c:pt>
                <c:pt idx="4">
                  <c:v>94.17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A6-482B-82DD-76A6235E3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38.409999999999997</c:v>
                </c:pt>
                <c:pt idx="1">
                  <c:v>35.869999999999997</c:v>
                </c:pt>
                <c:pt idx="2">
                  <c:v>31.6</c:v>
                </c:pt>
                <c:pt idx="3">
                  <c:v>30.19</c:v>
                </c:pt>
                <c:pt idx="4">
                  <c:v>27.52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A6-482B-82DD-76A6235E3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389.77</c:v>
                </c:pt>
                <c:pt idx="1">
                  <c:v>381.17</c:v>
                </c:pt>
                <c:pt idx="2">
                  <c:v>586.48</c:v>
                </c:pt>
                <c:pt idx="3">
                  <c:v>549.69000000000005</c:v>
                </c:pt>
                <c:pt idx="4">
                  <c:v>213.91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0-43CF-885F-7065DF103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501.56</c:v>
                </c:pt>
                <c:pt idx="1">
                  <c:v>528.78</c:v>
                </c:pt>
                <c:pt idx="2">
                  <c:v>596.92999999999995</c:v>
                </c:pt>
                <c:pt idx="3">
                  <c:v>631.54999999999995</c:v>
                </c:pt>
                <c:pt idx="4">
                  <c:v>659.63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10-43CF-885F-7065DF103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【153.64】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【95.29】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97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【641.14】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【28.95】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366260" y="2956560"/>
          <a:ext cx="3558540" cy="250507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261985" y="2956560"/>
          <a:ext cx="3558540" cy="250507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499110" y="10715625"/>
          <a:ext cx="4575810" cy="240411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5680710" y="10715625"/>
          <a:ext cx="4575810" cy="240411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>
      <selection activeCell="BL45" sqref="BL45:BZ4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</row>
    <row r="3" spans="1:78" ht="9.75" customHeight="1" x14ac:dyDescent="0.15">
      <c r="A3" s="2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</row>
    <row r="4" spans="1:78" ht="9.75" customHeight="1" x14ac:dyDescent="0.15">
      <c r="A4" s="2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29" t="str">
        <f>データ!H6</f>
        <v>山形県　遊佐町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0" t="s">
        <v>1</v>
      </c>
      <c r="C7" s="30"/>
      <c r="D7" s="30"/>
      <c r="E7" s="30"/>
      <c r="F7" s="30"/>
      <c r="G7" s="30"/>
      <c r="H7" s="30"/>
      <c r="I7" s="30" t="s">
        <v>2</v>
      </c>
      <c r="J7" s="30"/>
      <c r="K7" s="30"/>
      <c r="L7" s="30"/>
      <c r="M7" s="30"/>
      <c r="N7" s="30"/>
      <c r="O7" s="30"/>
      <c r="P7" s="30" t="s">
        <v>3</v>
      </c>
      <c r="Q7" s="30"/>
      <c r="R7" s="30"/>
      <c r="S7" s="30"/>
      <c r="T7" s="30"/>
      <c r="U7" s="30"/>
      <c r="V7" s="30"/>
      <c r="W7" s="30" t="s">
        <v>4</v>
      </c>
      <c r="X7" s="30"/>
      <c r="Y7" s="30"/>
      <c r="Z7" s="30"/>
      <c r="AA7" s="30"/>
      <c r="AB7" s="30"/>
      <c r="AC7" s="30"/>
      <c r="AD7" s="30" t="s">
        <v>5</v>
      </c>
      <c r="AE7" s="30"/>
      <c r="AF7" s="30"/>
      <c r="AG7" s="30"/>
      <c r="AH7" s="30"/>
      <c r="AI7" s="30"/>
      <c r="AJ7" s="30"/>
      <c r="AK7" s="3"/>
      <c r="AL7" s="30" t="s">
        <v>6</v>
      </c>
      <c r="AM7" s="30"/>
      <c r="AN7" s="30"/>
      <c r="AO7" s="30"/>
      <c r="AP7" s="30"/>
      <c r="AQ7" s="30"/>
      <c r="AR7" s="30"/>
      <c r="AS7" s="30"/>
      <c r="AT7" s="30" t="s">
        <v>7</v>
      </c>
      <c r="AU7" s="30"/>
      <c r="AV7" s="30"/>
      <c r="AW7" s="30"/>
      <c r="AX7" s="30"/>
      <c r="AY7" s="30"/>
      <c r="AZ7" s="30"/>
      <c r="BA7" s="30"/>
      <c r="BB7" s="30" t="s">
        <v>8</v>
      </c>
      <c r="BC7" s="30"/>
      <c r="BD7" s="30"/>
      <c r="BE7" s="30"/>
      <c r="BF7" s="30"/>
      <c r="BG7" s="30"/>
      <c r="BH7" s="30"/>
      <c r="BI7" s="30"/>
      <c r="BJ7" s="3"/>
      <c r="BK7" s="3"/>
      <c r="BL7" s="31" t="s">
        <v>9</v>
      </c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3"/>
    </row>
    <row r="8" spans="1:78" ht="18.75" customHeight="1" x14ac:dyDescent="0.15">
      <c r="A8" s="2"/>
      <c r="B8" s="34" t="str">
        <f>データ!I6</f>
        <v>法非適用</v>
      </c>
      <c r="C8" s="34"/>
      <c r="D8" s="34"/>
      <c r="E8" s="34"/>
      <c r="F8" s="34"/>
      <c r="G8" s="34"/>
      <c r="H8" s="34"/>
      <c r="I8" s="34" t="str">
        <f>データ!J6</f>
        <v>下水道事業</v>
      </c>
      <c r="J8" s="34"/>
      <c r="K8" s="34"/>
      <c r="L8" s="34"/>
      <c r="M8" s="34"/>
      <c r="N8" s="34"/>
      <c r="O8" s="34"/>
      <c r="P8" s="34" t="str">
        <f>データ!K6</f>
        <v>簡易排水</v>
      </c>
      <c r="Q8" s="34"/>
      <c r="R8" s="34"/>
      <c r="S8" s="34"/>
      <c r="T8" s="34"/>
      <c r="U8" s="34"/>
      <c r="V8" s="34"/>
      <c r="W8" s="34" t="str">
        <f>データ!L6</f>
        <v>J2</v>
      </c>
      <c r="X8" s="34"/>
      <c r="Y8" s="34"/>
      <c r="Z8" s="34"/>
      <c r="AA8" s="34"/>
      <c r="AB8" s="34"/>
      <c r="AC8" s="34"/>
      <c r="AD8" s="35" t="str">
        <f>データ!$M$6</f>
        <v>非設置</v>
      </c>
      <c r="AE8" s="35"/>
      <c r="AF8" s="35"/>
      <c r="AG8" s="35"/>
      <c r="AH8" s="35"/>
      <c r="AI8" s="35"/>
      <c r="AJ8" s="35"/>
      <c r="AK8" s="3"/>
      <c r="AL8" s="36">
        <f>データ!S6</f>
        <v>12467</v>
      </c>
      <c r="AM8" s="36"/>
      <c r="AN8" s="36"/>
      <c r="AO8" s="36"/>
      <c r="AP8" s="36"/>
      <c r="AQ8" s="36"/>
      <c r="AR8" s="36"/>
      <c r="AS8" s="36"/>
      <c r="AT8" s="37">
        <f>データ!T6</f>
        <v>208.39</v>
      </c>
      <c r="AU8" s="37"/>
      <c r="AV8" s="37"/>
      <c r="AW8" s="37"/>
      <c r="AX8" s="37"/>
      <c r="AY8" s="37"/>
      <c r="AZ8" s="37"/>
      <c r="BA8" s="37"/>
      <c r="BB8" s="37">
        <f>データ!U6</f>
        <v>59.83</v>
      </c>
      <c r="BC8" s="37"/>
      <c r="BD8" s="37"/>
      <c r="BE8" s="37"/>
      <c r="BF8" s="37"/>
      <c r="BG8" s="37"/>
      <c r="BH8" s="37"/>
      <c r="BI8" s="37"/>
      <c r="BJ8" s="3"/>
      <c r="BK8" s="3"/>
      <c r="BL8" s="38" t="s">
        <v>10</v>
      </c>
      <c r="BM8" s="39"/>
      <c r="BN8" s="40" t="s">
        <v>11</v>
      </c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1"/>
    </row>
    <row r="9" spans="1:78" ht="18.75" customHeight="1" x14ac:dyDescent="0.15">
      <c r="A9" s="2"/>
      <c r="B9" s="30" t="s">
        <v>12</v>
      </c>
      <c r="C9" s="30"/>
      <c r="D9" s="30"/>
      <c r="E9" s="30"/>
      <c r="F9" s="30"/>
      <c r="G9" s="30"/>
      <c r="H9" s="30"/>
      <c r="I9" s="30" t="s">
        <v>13</v>
      </c>
      <c r="J9" s="30"/>
      <c r="K9" s="30"/>
      <c r="L9" s="30"/>
      <c r="M9" s="30"/>
      <c r="N9" s="30"/>
      <c r="O9" s="30"/>
      <c r="P9" s="30" t="s">
        <v>14</v>
      </c>
      <c r="Q9" s="30"/>
      <c r="R9" s="30"/>
      <c r="S9" s="30"/>
      <c r="T9" s="30"/>
      <c r="U9" s="30"/>
      <c r="V9" s="30"/>
      <c r="W9" s="30" t="s">
        <v>15</v>
      </c>
      <c r="X9" s="30"/>
      <c r="Y9" s="30"/>
      <c r="Z9" s="30"/>
      <c r="AA9" s="30"/>
      <c r="AB9" s="30"/>
      <c r="AC9" s="30"/>
      <c r="AD9" s="30" t="s">
        <v>16</v>
      </c>
      <c r="AE9" s="30"/>
      <c r="AF9" s="30"/>
      <c r="AG9" s="30"/>
      <c r="AH9" s="30"/>
      <c r="AI9" s="30"/>
      <c r="AJ9" s="30"/>
      <c r="AK9" s="3"/>
      <c r="AL9" s="30" t="s">
        <v>17</v>
      </c>
      <c r="AM9" s="30"/>
      <c r="AN9" s="30"/>
      <c r="AO9" s="30"/>
      <c r="AP9" s="30"/>
      <c r="AQ9" s="30"/>
      <c r="AR9" s="30"/>
      <c r="AS9" s="30"/>
      <c r="AT9" s="30" t="s">
        <v>18</v>
      </c>
      <c r="AU9" s="30"/>
      <c r="AV9" s="30"/>
      <c r="AW9" s="30"/>
      <c r="AX9" s="30"/>
      <c r="AY9" s="30"/>
      <c r="AZ9" s="30"/>
      <c r="BA9" s="30"/>
      <c r="BB9" s="30" t="s">
        <v>19</v>
      </c>
      <c r="BC9" s="30"/>
      <c r="BD9" s="30"/>
      <c r="BE9" s="30"/>
      <c r="BF9" s="30"/>
      <c r="BG9" s="30"/>
      <c r="BH9" s="30"/>
      <c r="BI9" s="30"/>
      <c r="BJ9" s="3"/>
      <c r="BK9" s="3"/>
      <c r="BL9" s="42" t="s">
        <v>20</v>
      </c>
      <c r="BM9" s="43"/>
      <c r="BN9" s="50" t="s">
        <v>21</v>
      </c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1"/>
    </row>
    <row r="10" spans="1:78" ht="18.75" customHeight="1" x14ac:dyDescent="0.15">
      <c r="A10" s="2"/>
      <c r="B10" s="37" t="str">
        <f>データ!N6</f>
        <v>-</v>
      </c>
      <c r="C10" s="37"/>
      <c r="D10" s="37"/>
      <c r="E10" s="37"/>
      <c r="F10" s="37"/>
      <c r="G10" s="37"/>
      <c r="H10" s="37"/>
      <c r="I10" s="37" t="str">
        <f>データ!O6</f>
        <v>該当数値なし</v>
      </c>
      <c r="J10" s="37"/>
      <c r="K10" s="37"/>
      <c r="L10" s="37"/>
      <c r="M10" s="37"/>
      <c r="N10" s="37"/>
      <c r="O10" s="37"/>
      <c r="P10" s="37">
        <f>データ!P6</f>
        <v>0.27</v>
      </c>
      <c r="Q10" s="37"/>
      <c r="R10" s="37"/>
      <c r="S10" s="37"/>
      <c r="T10" s="37"/>
      <c r="U10" s="37"/>
      <c r="V10" s="37"/>
      <c r="W10" s="37">
        <f>データ!Q6</f>
        <v>100</v>
      </c>
      <c r="X10" s="37"/>
      <c r="Y10" s="37"/>
      <c r="Z10" s="37"/>
      <c r="AA10" s="37"/>
      <c r="AB10" s="37"/>
      <c r="AC10" s="37"/>
      <c r="AD10" s="36">
        <f>データ!R6</f>
        <v>3740</v>
      </c>
      <c r="AE10" s="36"/>
      <c r="AF10" s="36"/>
      <c r="AG10" s="36"/>
      <c r="AH10" s="36"/>
      <c r="AI10" s="36"/>
      <c r="AJ10" s="36"/>
      <c r="AK10" s="2"/>
      <c r="AL10" s="36">
        <f>データ!V6</f>
        <v>34</v>
      </c>
      <c r="AM10" s="36"/>
      <c r="AN10" s="36"/>
      <c r="AO10" s="36"/>
      <c r="AP10" s="36"/>
      <c r="AQ10" s="36"/>
      <c r="AR10" s="36"/>
      <c r="AS10" s="36"/>
      <c r="AT10" s="37">
        <f>データ!W6</f>
        <v>0.06</v>
      </c>
      <c r="AU10" s="37"/>
      <c r="AV10" s="37"/>
      <c r="AW10" s="37"/>
      <c r="AX10" s="37"/>
      <c r="AY10" s="37"/>
      <c r="AZ10" s="37"/>
      <c r="BA10" s="37"/>
      <c r="BB10" s="37">
        <f>データ!X6</f>
        <v>566.66999999999996</v>
      </c>
      <c r="BC10" s="37"/>
      <c r="BD10" s="37"/>
      <c r="BE10" s="37"/>
      <c r="BF10" s="37"/>
      <c r="BG10" s="37"/>
      <c r="BH10" s="37"/>
      <c r="BI10" s="37"/>
      <c r="BJ10" s="2"/>
      <c r="BK10" s="2"/>
      <c r="BL10" s="52" t="s">
        <v>22</v>
      </c>
      <c r="BM10" s="53"/>
      <c r="BN10" s="54" t="s">
        <v>23</v>
      </c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4" t="s">
        <v>26</v>
      </c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6"/>
    </row>
    <row r="15" spans="1:78" ht="13.5" customHeight="1" x14ac:dyDescent="0.15">
      <c r="A15" s="2"/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3"/>
      <c r="BK15" s="2"/>
      <c r="BL15" s="47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9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4" t="s">
        <v>120</v>
      </c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6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4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6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4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6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4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6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4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6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4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6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4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6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4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6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4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6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4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6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4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6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4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6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4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6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4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6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4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6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4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6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4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6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4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6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4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6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4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6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4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6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4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6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4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6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4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6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4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6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4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6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4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6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4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6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7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9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4" t="s">
        <v>27</v>
      </c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6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7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9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64" t="s">
        <v>118</v>
      </c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6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64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6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64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6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64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6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64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6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64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6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64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6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64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6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64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6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64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6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64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6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64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6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64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6"/>
    </row>
    <row r="60" spans="1:78" ht="13.5" customHeight="1" x14ac:dyDescent="0.15">
      <c r="A60" s="2"/>
      <c r="B60" s="61" t="s">
        <v>28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3"/>
      <c r="BK60" s="2"/>
      <c r="BL60" s="64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6"/>
    </row>
    <row r="61" spans="1:78" ht="13.5" customHeight="1" x14ac:dyDescent="0.15">
      <c r="A61" s="2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3"/>
      <c r="BK61" s="2"/>
      <c r="BL61" s="64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6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64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6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67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9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4" t="s">
        <v>29</v>
      </c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6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7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9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4" t="s">
        <v>119</v>
      </c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6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4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6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4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6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4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6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4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6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4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6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4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6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4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6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4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6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4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6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4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6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4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6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4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5"/>
      <c r="BX78" s="65"/>
      <c r="BY78" s="65"/>
      <c r="BZ78" s="66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4"/>
      <c r="BM79" s="65"/>
      <c r="BN79" s="65"/>
      <c r="BO79" s="65"/>
      <c r="BP79" s="65"/>
      <c r="BQ79" s="65"/>
      <c r="BR79" s="65"/>
      <c r="BS79" s="65"/>
      <c r="BT79" s="65"/>
      <c r="BU79" s="65"/>
      <c r="BV79" s="65"/>
      <c r="BW79" s="65"/>
      <c r="BX79" s="65"/>
      <c r="BY79" s="65"/>
      <c r="BZ79" s="66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4"/>
      <c r="BM80" s="65"/>
      <c r="BN80" s="65"/>
      <c r="BO80" s="65"/>
      <c r="BP80" s="65"/>
      <c r="BQ80" s="65"/>
      <c r="BR80" s="65"/>
      <c r="BS80" s="65"/>
      <c r="BT80" s="65"/>
      <c r="BU80" s="65"/>
      <c r="BV80" s="65"/>
      <c r="BW80" s="65"/>
      <c r="BX80" s="65"/>
      <c r="BY80" s="65"/>
      <c r="BZ80" s="66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4"/>
      <c r="BM81" s="65"/>
      <c r="BN81" s="65"/>
      <c r="BO81" s="65"/>
      <c r="BP81" s="65"/>
      <c r="BQ81" s="65"/>
      <c r="BR81" s="65"/>
      <c r="BS81" s="65"/>
      <c r="BT81" s="65"/>
      <c r="BU81" s="65"/>
      <c r="BV81" s="65"/>
      <c r="BW81" s="65"/>
      <c r="BX81" s="65"/>
      <c r="BY81" s="65"/>
      <c r="BZ81" s="66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7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9"/>
    </row>
    <row r="83" spans="1:78" x14ac:dyDescent="0.15">
      <c r="C83" s="70" t="s">
        <v>30</v>
      </c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  <c r="BH83" s="70"/>
      <c r="BI83" s="70"/>
      <c r="BJ83" s="70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【153.64】</v>
      </c>
      <c r="I86" s="12" t="str">
        <f>データ!CA6</f>
        <v>【28.95】</v>
      </c>
      <c r="J86" s="12" t="str">
        <f>データ!CL6</f>
        <v>【641.14】</v>
      </c>
      <c r="K86" s="12" t="str">
        <f>データ!CW6</f>
        <v>【27.23】</v>
      </c>
      <c r="L86" s="12" t="str">
        <f>データ!DH6</f>
        <v>【95.29】</v>
      </c>
      <c r="M86" s="12" t="s">
        <v>44</v>
      </c>
      <c r="N86" s="12" t="s">
        <v>45</v>
      </c>
      <c r="O86" s="12" t="str">
        <f>データ!EO6</f>
        <v>【0.00】</v>
      </c>
    </row>
  </sheetData>
  <sheetProtection algorithmName="SHA-512" hashValue="wGNNFyRRs0th+XBzNSykgL19FDETk27PAlH5aDaUHNjIDYEOQmXJZNuVTQ0WiX/yNP2Y0JvKS3Zm0mVHEFnAQQ==" saltValue="DYUunOraHxPAB42L2e0CKQ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B10:H10"/>
    <mergeCell ref="I10:O10"/>
    <mergeCell ref="P10:V10"/>
    <mergeCell ref="W10:AC10"/>
    <mergeCell ref="AD10:AJ10"/>
    <mergeCell ref="AL9:AS9"/>
    <mergeCell ref="AT9:BA9"/>
    <mergeCell ref="BB9:BI9"/>
    <mergeCell ref="BL9:BM9"/>
    <mergeCell ref="BL45:BZ46"/>
    <mergeCell ref="BN9:BY9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9:H9"/>
    <mergeCell ref="I9:O9"/>
    <mergeCell ref="P9:V9"/>
    <mergeCell ref="W9:AC9"/>
    <mergeCell ref="AD9:AJ9"/>
    <mergeCell ref="AL8:AS8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46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47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48</v>
      </c>
      <c r="B3" s="15" t="s">
        <v>49</v>
      </c>
      <c r="C3" s="15" t="s">
        <v>50</v>
      </c>
      <c r="D3" s="15" t="s">
        <v>51</v>
      </c>
      <c r="E3" s="15" t="s">
        <v>52</v>
      </c>
      <c r="F3" s="15" t="s">
        <v>53</v>
      </c>
      <c r="G3" s="15" t="s">
        <v>54</v>
      </c>
      <c r="H3" s="72" t="s">
        <v>55</v>
      </c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4"/>
      <c r="Y3" s="78" t="s">
        <v>56</v>
      </c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 t="s">
        <v>57</v>
      </c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</row>
    <row r="4" spans="1:145" x14ac:dyDescent="0.15">
      <c r="A4" s="14" t="s">
        <v>58</v>
      </c>
      <c r="B4" s="16"/>
      <c r="C4" s="16"/>
      <c r="D4" s="16"/>
      <c r="E4" s="16"/>
      <c r="F4" s="16"/>
      <c r="G4" s="16"/>
      <c r="H4" s="75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7"/>
      <c r="Y4" s="71" t="s">
        <v>59</v>
      </c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 t="s">
        <v>60</v>
      </c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 t="s">
        <v>61</v>
      </c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 t="s">
        <v>62</v>
      </c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 t="s">
        <v>63</v>
      </c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 t="s">
        <v>64</v>
      </c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 t="s">
        <v>65</v>
      </c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 t="s">
        <v>66</v>
      </c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 t="s">
        <v>67</v>
      </c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 t="s">
        <v>68</v>
      </c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 t="s">
        <v>69</v>
      </c>
      <c r="EF4" s="71"/>
      <c r="EG4" s="71"/>
      <c r="EH4" s="71"/>
      <c r="EI4" s="71"/>
      <c r="EJ4" s="71"/>
      <c r="EK4" s="71"/>
      <c r="EL4" s="71"/>
      <c r="EM4" s="71"/>
      <c r="EN4" s="71"/>
      <c r="EO4" s="71"/>
    </row>
    <row r="5" spans="1:145" x14ac:dyDescent="0.15">
      <c r="A5" s="14" t="s">
        <v>70</v>
      </c>
      <c r="B5" s="17"/>
      <c r="C5" s="17"/>
      <c r="D5" s="17"/>
      <c r="E5" s="17"/>
      <c r="F5" s="17"/>
      <c r="G5" s="17"/>
      <c r="H5" s="18" t="s">
        <v>71</v>
      </c>
      <c r="I5" s="18" t="s">
        <v>72</v>
      </c>
      <c r="J5" s="18" t="s">
        <v>73</v>
      </c>
      <c r="K5" s="18" t="s">
        <v>74</v>
      </c>
      <c r="L5" s="18" t="s">
        <v>75</v>
      </c>
      <c r="M5" s="18" t="s">
        <v>5</v>
      </c>
      <c r="N5" s="18" t="s">
        <v>76</v>
      </c>
      <c r="O5" s="18" t="s">
        <v>77</v>
      </c>
      <c r="P5" s="18" t="s">
        <v>78</v>
      </c>
      <c r="Q5" s="18" t="s">
        <v>79</v>
      </c>
      <c r="R5" s="18" t="s">
        <v>80</v>
      </c>
      <c r="S5" s="18" t="s">
        <v>81</v>
      </c>
      <c r="T5" s="18" t="s">
        <v>82</v>
      </c>
      <c r="U5" s="18" t="s">
        <v>83</v>
      </c>
      <c r="V5" s="18" t="s">
        <v>84</v>
      </c>
      <c r="W5" s="18" t="s">
        <v>85</v>
      </c>
      <c r="X5" s="18" t="s">
        <v>86</v>
      </c>
      <c r="Y5" s="18" t="s">
        <v>87</v>
      </c>
      <c r="Z5" s="18" t="s">
        <v>88</v>
      </c>
      <c r="AA5" s="18" t="s">
        <v>89</v>
      </c>
      <c r="AB5" s="18" t="s">
        <v>90</v>
      </c>
      <c r="AC5" s="18" t="s">
        <v>91</v>
      </c>
      <c r="AD5" s="18" t="s">
        <v>92</v>
      </c>
      <c r="AE5" s="18" t="s">
        <v>93</v>
      </c>
      <c r="AF5" s="18" t="s">
        <v>94</v>
      </c>
      <c r="AG5" s="18" t="s">
        <v>95</v>
      </c>
      <c r="AH5" s="18" t="s">
        <v>96</v>
      </c>
      <c r="AI5" s="18" t="s">
        <v>31</v>
      </c>
      <c r="AJ5" s="18" t="s">
        <v>87</v>
      </c>
      <c r="AK5" s="18" t="s">
        <v>88</v>
      </c>
      <c r="AL5" s="18" t="s">
        <v>89</v>
      </c>
      <c r="AM5" s="18" t="s">
        <v>90</v>
      </c>
      <c r="AN5" s="18" t="s">
        <v>91</v>
      </c>
      <c r="AO5" s="18" t="s">
        <v>92</v>
      </c>
      <c r="AP5" s="18" t="s">
        <v>93</v>
      </c>
      <c r="AQ5" s="18" t="s">
        <v>94</v>
      </c>
      <c r="AR5" s="18" t="s">
        <v>95</v>
      </c>
      <c r="AS5" s="18" t="s">
        <v>96</v>
      </c>
      <c r="AT5" s="18" t="s">
        <v>97</v>
      </c>
      <c r="AU5" s="18" t="s">
        <v>87</v>
      </c>
      <c r="AV5" s="18" t="s">
        <v>88</v>
      </c>
      <c r="AW5" s="18" t="s">
        <v>89</v>
      </c>
      <c r="AX5" s="18" t="s">
        <v>90</v>
      </c>
      <c r="AY5" s="18" t="s">
        <v>91</v>
      </c>
      <c r="AZ5" s="18" t="s">
        <v>92</v>
      </c>
      <c r="BA5" s="18" t="s">
        <v>93</v>
      </c>
      <c r="BB5" s="18" t="s">
        <v>94</v>
      </c>
      <c r="BC5" s="18" t="s">
        <v>95</v>
      </c>
      <c r="BD5" s="18" t="s">
        <v>96</v>
      </c>
      <c r="BE5" s="18" t="s">
        <v>97</v>
      </c>
      <c r="BF5" s="18" t="s">
        <v>87</v>
      </c>
      <c r="BG5" s="18" t="s">
        <v>88</v>
      </c>
      <c r="BH5" s="18" t="s">
        <v>89</v>
      </c>
      <c r="BI5" s="18" t="s">
        <v>90</v>
      </c>
      <c r="BJ5" s="18" t="s">
        <v>91</v>
      </c>
      <c r="BK5" s="18" t="s">
        <v>92</v>
      </c>
      <c r="BL5" s="18" t="s">
        <v>93</v>
      </c>
      <c r="BM5" s="18" t="s">
        <v>94</v>
      </c>
      <c r="BN5" s="18" t="s">
        <v>95</v>
      </c>
      <c r="BO5" s="18" t="s">
        <v>96</v>
      </c>
      <c r="BP5" s="18" t="s">
        <v>97</v>
      </c>
      <c r="BQ5" s="18" t="s">
        <v>87</v>
      </c>
      <c r="BR5" s="18" t="s">
        <v>88</v>
      </c>
      <c r="BS5" s="18" t="s">
        <v>89</v>
      </c>
      <c r="BT5" s="18" t="s">
        <v>90</v>
      </c>
      <c r="BU5" s="18" t="s">
        <v>91</v>
      </c>
      <c r="BV5" s="18" t="s">
        <v>92</v>
      </c>
      <c r="BW5" s="18" t="s">
        <v>93</v>
      </c>
      <c r="BX5" s="18" t="s">
        <v>94</v>
      </c>
      <c r="BY5" s="18" t="s">
        <v>95</v>
      </c>
      <c r="BZ5" s="18" t="s">
        <v>96</v>
      </c>
      <c r="CA5" s="18" t="s">
        <v>97</v>
      </c>
      <c r="CB5" s="18" t="s">
        <v>87</v>
      </c>
      <c r="CC5" s="18" t="s">
        <v>88</v>
      </c>
      <c r="CD5" s="18" t="s">
        <v>89</v>
      </c>
      <c r="CE5" s="18" t="s">
        <v>90</v>
      </c>
      <c r="CF5" s="18" t="s">
        <v>91</v>
      </c>
      <c r="CG5" s="18" t="s">
        <v>92</v>
      </c>
      <c r="CH5" s="18" t="s">
        <v>93</v>
      </c>
      <c r="CI5" s="18" t="s">
        <v>94</v>
      </c>
      <c r="CJ5" s="18" t="s">
        <v>95</v>
      </c>
      <c r="CK5" s="18" t="s">
        <v>96</v>
      </c>
      <c r="CL5" s="18" t="s">
        <v>97</v>
      </c>
      <c r="CM5" s="18" t="s">
        <v>87</v>
      </c>
      <c r="CN5" s="18" t="s">
        <v>88</v>
      </c>
      <c r="CO5" s="18" t="s">
        <v>89</v>
      </c>
      <c r="CP5" s="18" t="s">
        <v>90</v>
      </c>
      <c r="CQ5" s="18" t="s">
        <v>91</v>
      </c>
      <c r="CR5" s="18" t="s">
        <v>92</v>
      </c>
      <c r="CS5" s="18" t="s">
        <v>93</v>
      </c>
      <c r="CT5" s="18" t="s">
        <v>94</v>
      </c>
      <c r="CU5" s="18" t="s">
        <v>95</v>
      </c>
      <c r="CV5" s="18" t="s">
        <v>96</v>
      </c>
      <c r="CW5" s="18" t="s">
        <v>97</v>
      </c>
      <c r="CX5" s="18" t="s">
        <v>87</v>
      </c>
      <c r="CY5" s="18" t="s">
        <v>88</v>
      </c>
      <c r="CZ5" s="18" t="s">
        <v>89</v>
      </c>
      <c r="DA5" s="18" t="s">
        <v>90</v>
      </c>
      <c r="DB5" s="18" t="s">
        <v>91</v>
      </c>
      <c r="DC5" s="18" t="s">
        <v>92</v>
      </c>
      <c r="DD5" s="18" t="s">
        <v>93</v>
      </c>
      <c r="DE5" s="18" t="s">
        <v>94</v>
      </c>
      <c r="DF5" s="18" t="s">
        <v>95</v>
      </c>
      <c r="DG5" s="18" t="s">
        <v>96</v>
      </c>
      <c r="DH5" s="18" t="s">
        <v>97</v>
      </c>
      <c r="DI5" s="18" t="s">
        <v>87</v>
      </c>
      <c r="DJ5" s="18" t="s">
        <v>88</v>
      </c>
      <c r="DK5" s="18" t="s">
        <v>89</v>
      </c>
      <c r="DL5" s="18" t="s">
        <v>90</v>
      </c>
      <c r="DM5" s="18" t="s">
        <v>91</v>
      </c>
      <c r="DN5" s="18" t="s">
        <v>92</v>
      </c>
      <c r="DO5" s="18" t="s">
        <v>93</v>
      </c>
      <c r="DP5" s="18" t="s">
        <v>94</v>
      </c>
      <c r="DQ5" s="18" t="s">
        <v>95</v>
      </c>
      <c r="DR5" s="18" t="s">
        <v>96</v>
      </c>
      <c r="DS5" s="18" t="s">
        <v>97</v>
      </c>
      <c r="DT5" s="18" t="s">
        <v>87</v>
      </c>
      <c r="DU5" s="18" t="s">
        <v>88</v>
      </c>
      <c r="DV5" s="18" t="s">
        <v>89</v>
      </c>
      <c r="DW5" s="18" t="s">
        <v>90</v>
      </c>
      <c r="DX5" s="18" t="s">
        <v>91</v>
      </c>
      <c r="DY5" s="18" t="s">
        <v>92</v>
      </c>
      <c r="DZ5" s="18" t="s">
        <v>93</v>
      </c>
      <c r="EA5" s="18" t="s">
        <v>94</v>
      </c>
      <c r="EB5" s="18" t="s">
        <v>95</v>
      </c>
      <c r="EC5" s="18" t="s">
        <v>96</v>
      </c>
      <c r="ED5" s="18" t="s">
        <v>97</v>
      </c>
      <c r="EE5" s="18" t="s">
        <v>87</v>
      </c>
      <c r="EF5" s="18" t="s">
        <v>88</v>
      </c>
      <c r="EG5" s="18" t="s">
        <v>89</v>
      </c>
      <c r="EH5" s="18" t="s">
        <v>90</v>
      </c>
      <c r="EI5" s="18" t="s">
        <v>91</v>
      </c>
      <c r="EJ5" s="18" t="s">
        <v>92</v>
      </c>
      <c r="EK5" s="18" t="s">
        <v>93</v>
      </c>
      <c r="EL5" s="18" t="s">
        <v>94</v>
      </c>
      <c r="EM5" s="18" t="s">
        <v>95</v>
      </c>
      <c r="EN5" s="18" t="s">
        <v>96</v>
      </c>
      <c r="EO5" s="18" t="s">
        <v>97</v>
      </c>
    </row>
    <row r="6" spans="1:145" s="22" customFormat="1" x14ac:dyDescent="0.15">
      <c r="A6" s="14" t="s">
        <v>98</v>
      </c>
      <c r="B6" s="19">
        <f>B7</f>
        <v>2023</v>
      </c>
      <c r="C6" s="19">
        <f t="shared" ref="C6:X6" si="3">C7</f>
        <v>64611</v>
      </c>
      <c r="D6" s="19">
        <f t="shared" si="3"/>
        <v>47</v>
      </c>
      <c r="E6" s="19">
        <f t="shared" si="3"/>
        <v>17</v>
      </c>
      <c r="F6" s="19">
        <f t="shared" si="3"/>
        <v>8</v>
      </c>
      <c r="G6" s="19">
        <f t="shared" si="3"/>
        <v>0</v>
      </c>
      <c r="H6" s="19" t="str">
        <f t="shared" si="3"/>
        <v>山形県　遊佐町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簡易排水</v>
      </c>
      <c r="L6" s="19" t="str">
        <f t="shared" si="3"/>
        <v>J2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0.27</v>
      </c>
      <c r="Q6" s="20">
        <f t="shared" si="3"/>
        <v>100</v>
      </c>
      <c r="R6" s="20">
        <f t="shared" si="3"/>
        <v>3740</v>
      </c>
      <c r="S6" s="20">
        <f t="shared" si="3"/>
        <v>12467</v>
      </c>
      <c r="T6" s="20">
        <f t="shared" si="3"/>
        <v>208.39</v>
      </c>
      <c r="U6" s="20">
        <f t="shared" si="3"/>
        <v>59.83</v>
      </c>
      <c r="V6" s="20">
        <f t="shared" si="3"/>
        <v>34</v>
      </c>
      <c r="W6" s="20">
        <f t="shared" si="3"/>
        <v>0.06</v>
      </c>
      <c r="X6" s="20">
        <f t="shared" si="3"/>
        <v>566.66999999999996</v>
      </c>
      <c r="Y6" s="21">
        <f>IF(Y7="",NA(),Y7)</f>
        <v>100</v>
      </c>
      <c r="Z6" s="21">
        <f t="shared" ref="Z6:AH6" si="4">IF(Z7="",NA(),Z7)</f>
        <v>100</v>
      </c>
      <c r="AA6" s="21">
        <f t="shared" si="4"/>
        <v>100</v>
      </c>
      <c r="AB6" s="21">
        <f t="shared" si="4"/>
        <v>100</v>
      </c>
      <c r="AC6" s="21">
        <f t="shared" si="4"/>
        <v>100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0">
        <f>IF(BF7="",NA(),BF7)</f>
        <v>0</v>
      </c>
      <c r="BG6" s="20">
        <f t="shared" ref="BG6:BO6" si="7">IF(BG7="",NA(),BG7)</f>
        <v>0</v>
      </c>
      <c r="BH6" s="20">
        <f t="shared" si="7"/>
        <v>0</v>
      </c>
      <c r="BI6" s="20">
        <f t="shared" si="7"/>
        <v>0</v>
      </c>
      <c r="BJ6" s="20">
        <f t="shared" si="7"/>
        <v>0</v>
      </c>
      <c r="BK6" s="21">
        <f t="shared" si="7"/>
        <v>129.4</v>
      </c>
      <c r="BL6" s="21">
        <f t="shared" si="7"/>
        <v>126.26</v>
      </c>
      <c r="BM6" s="21">
        <f t="shared" si="7"/>
        <v>113.17</v>
      </c>
      <c r="BN6" s="21">
        <f t="shared" si="7"/>
        <v>160.77000000000001</v>
      </c>
      <c r="BO6" s="21">
        <f t="shared" si="7"/>
        <v>142.38</v>
      </c>
      <c r="BP6" s="20" t="str">
        <f>IF(BP7="","",IF(BP7="-","【-】","【"&amp;SUBSTITUTE(TEXT(BP7,"#,##0.00"),"-","△")&amp;"】"))</f>
        <v>【153.64】</v>
      </c>
      <c r="BQ6" s="21">
        <f>IF(BQ7="",NA(),BQ7)</f>
        <v>54.91</v>
      </c>
      <c r="BR6" s="21">
        <f t="shared" ref="BR6:BZ6" si="8">IF(BR7="",NA(),BR7)</f>
        <v>57.08</v>
      </c>
      <c r="BS6" s="21">
        <f t="shared" si="8"/>
        <v>38.979999999999997</v>
      </c>
      <c r="BT6" s="21">
        <f t="shared" si="8"/>
        <v>42.67</v>
      </c>
      <c r="BU6" s="21">
        <f t="shared" si="8"/>
        <v>94.17</v>
      </c>
      <c r="BV6" s="21">
        <f t="shared" si="8"/>
        <v>38.409999999999997</v>
      </c>
      <c r="BW6" s="21">
        <f t="shared" si="8"/>
        <v>35.869999999999997</v>
      </c>
      <c r="BX6" s="21">
        <f t="shared" si="8"/>
        <v>31.6</v>
      </c>
      <c r="BY6" s="21">
        <f t="shared" si="8"/>
        <v>30.19</v>
      </c>
      <c r="BZ6" s="21">
        <f t="shared" si="8"/>
        <v>27.52</v>
      </c>
      <c r="CA6" s="20" t="str">
        <f>IF(CA7="","",IF(CA7="-","【-】","【"&amp;SUBSTITUTE(TEXT(CA7,"#,##0.00"),"-","△")&amp;"】"))</f>
        <v>【28.95】</v>
      </c>
      <c r="CB6" s="21">
        <f>IF(CB7="",NA(),CB7)</f>
        <v>389.77</v>
      </c>
      <c r="CC6" s="21">
        <f t="shared" ref="CC6:CK6" si="9">IF(CC7="",NA(),CC7)</f>
        <v>381.17</v>
      </c>
      <c r="CD6" s="21">
        <f t="shared" si="9"/>
        <v>586.48</v>
      </c>
      <c r="CE6" s="21">
        <f t="shared" si="9"/>
        <v>549.69000000000005</v>
      </c>
      <c r="CF6" s="21">
        <f t="shared" si="9"/>
        <v>213.91</v>
      </c>
      <c r="CG6" s="21">
        <f t="shared" si="9"/>
        <v>501.56</v>
      </c>
      <c r="CH6" s="21">
        <f t="shared" si="9"/>
        <v>528.78</v>
      </c>
      <c r="CI6" s="21">
        <f t="shared" si="9"/>
        <v>596.92999999999995</v>
      </c>
      <c r="CJ6" s="21">
        <f t="shared" si="9"/>
        <v>631.54999999999995</v>
      </c>
      <c r="CK6" s="21">
        <f t="shared" si="9"/>
        <v>659.63</v>
      </c>
      <c r="CL6" s="20" t="str">
        <f>IF(CL7="","",IF(CL7="-","【-】","【"&amp;SUBSTITUTE(TEXT(CL7,"#,##0.00"),"-","△")&amp;"】"))</f>
        <v>【641.14】</v>
      </c>
      <c r="CM6" s="21">
        <f>IF(CM7="",NA(),CM7)</f>
        <v>23.08</v>
      </c>
      <c r="CN6" s="21">
        <f t="shared" ref="CN6:CV6" si="10">IF(CN7="",NA(),CN7)</f>
        <v>23.08</v>
      </c>
      <c r="CO6" s="21">
        <f t="shared" si="10"/>
        <v>23.08</v>
      </c>
      <c r="CP6" s="21">
        <f t="shared" si="10"/>
        <v>23.08</v>
      </c>
      <c r="CQ6" s="21">
        <f t="shared" si="10"/>
        <v>23.08</v>
      </c>
      <c r="CR6" s="21">
        <f t="shared" si="10"/>
        <v>26.64</v>
      </c>
      <c r="CS6" s="21">
        <f t="shared" si="10"/>
        <v>26.11</v>
      </c>
      <c r="CT6" s="21">
        <f t="shared" si="10"/>
        <v>24.44</v>
      </c>
      <c r="CU6" s="21">
        <f t="shared" si="10"/>
        <v>25.16</v>
      </c>
      <c r="CV6" s="21">
        <f t="shared" si="10"/>
        <v>26.69</v>
      </c>
      <c r="CW6" s="20" t="str">
        <f>IF(CW7="","",IF(CW7="-","【-】","【"&amp;SUBSTITUTE(TEXT(CW7,"#,##0.00"),"-","△")&amp;"】"))</f>
        <v>【27.23】</v>
      </c>
      <c r="CX6" s="21">
        <f>IF(CX7="",NA(),CX7)</f>
        <v>100</v>
      </c>
      <c r="CY6" s="21">
        <f t="shared" ref="CY6:DG6" si="11">IF(CY7="",NA(),CY7)</f>
        <v>100</v>
      </c>
      <c r="CZ6" s="21">
        <f t="shared" si="11"/>
        <v>100</v>
      </c>
      <c r="DA6" s="21">
        <f t="shared" si="11"/>
        <v>100</v>
      </c>
      <c r="DB6" s="21">
        <f t="shared" si="11"/>
        <v>100</v>
      </c>
      <c r="DC6" s="21">
        <f t="shared" si="11"/>
        <v>95.52</v>
      </c>
      <c r="DD6" s="21">
        <f t="shared" si="11"/>
        <v>94.97</v>
      </c>
      <c r="DE6" s="21">
        <f t="shared" si="11"/>
        <v>95.52</v>
      </c>
      <c r="DF6" s="21">
        <f t="shared" si="11"/>
        <v>95.65</v>
      </c>
      <c r="DG6" s="21">
        <f t="shared" si="11"/>
        <v>94.53</v>
      </c>
      <c r="DH6" s="20" t="str">
        <f>IF(DH7="","",IF(DH7="-","【-】","【"&amp;SUBSTITUTE(TEXT(DH7,"#,##0.00"),"-","△")&amp;"】"))</f>
        <v>【95.29】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0">
        <f t="shared" si="14"/>
        <v>0</v>
      </c>
      <c r="EK6" s="20">
        <f t="shared" si="14"/>
        <v>0</v>
      </c>
      <c r="EL6" s="20">
        <f t="shared" si="14"/>
        <v>0</v>
      </c>
      <c r="EM6" s="20">
        <f t="shared" si="14"/>
        <v>0</v>
      </c>
      <c r="EN6" s="20">
        <f t="shared" si="14"/>
        <v>0</v>
      </c>
      <c r="EO6" s="20" t="str">
        <f>IF(EO7="","",IF(EO7="-","【-】","【"&amp;SUBSTITUTE(TEXT(EO7,"#,##0.00"),"-","△")&amp;"】"))</f>
        <v>【0.00】</v>
      </c>
    </row>
    <row r="7" spans="1:145" s="22" customFormat="1" x14ac:dyDescent="0.15">
      <c r="A7" s="14"/>
      <c r="B7" s="23">
        <v>2023</v>
      </c>
      <c r="C7" s="23">
        <v>64611</v>
      </c>
      <c r="D7" s="23">
        <v>47</v>
      </c>
      <c r="E7" s="23">
        <v>17</v>
      </c>
      <c r="F7" s="23">
        <v>8</v>
      </c>
      <c r="G7" s="23">
        <v>0</v>
      </c>
      <c r="H7" s="23" t="s">
        <v>99</v>
      </c>
      <c r="I7" s="23" t="s">
        <v>100</v>
      </c>
      <c r="J7" s="23" t="s">
        <v>101</v>
      </c>
      <c r="K7" s="23" t="s">
        <v>102</v>
      </c>
      <c r="L7" s="23" t="s">
        <v>103</v>
      </c>
      <c r="M7" s="23" t="s">
        <v>104</v>
      </c>
      <c r="N7" s="24" t="s">
        <v>105</v>
      </c>
      <c r="O7" s="24" t="s">
        <v>106</v>
      </c>
      <c r="P7" s="24">
        <v>0.27</v>
      </c>
      <c r="Q7" s="24">
        <v>100</v>
      </c>
      <c r="R7" s="24">
        <v>3740</v>
      </c>
      <c r="S7" s="24">
        <v>12467</v>
      </c>
      <c r="T7" s="24">
        <v>208.39</v>
      </c>
      <c r="U7" s="24">
        <v>59.83</v>
      </c>
      <c r="V7" s="24">
        <v>34</v>
      </c>
      <c r="W7" s="24">
        <v>0.06</v>
      </c>
      <c r="X7" s="24">
        <v>566.66999999999996</v>
      </c>
      <c r="Y7" s="24">
        <v>100</v>
      </c>
      <c r="Z7" s="24">
        <v>100</v>
      </c>
      <c r="AA7" s="24">
        <v>100</v>
      </c>
      <c r="AB7" s="24">
        <v>100</v>
      </c>
      <c r="AC7" s="24">
        <v>100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129.4</v>
      </c>
      <c r="BL7" s="24">
        <v>126.26</v>
      </c>
      <c r="BM7" s="24">
        <v>113.17</v>
      </c>
      <c r="BN7" s="24">
        <v>160.77000000000001</v>
      </c>
      <c r="BO7" s="24">
        <v>142.38</v>
      </c>
      <c r="BP7" s="24">
        <v>153.63999999999999</v>
      </c>
      <c r="BQ7" s="24">
        <v>54.91</v>
      </c>
      <c r="BR7" s="24">
        <v>57.08</v>
      </c>
      <c r="BS7" s="24">
        <v>38.979999999999997</v>
      </c>
      <c r="BT7" s="24">
        <v>42.67</v>
      </c>
      <c r="BU7" s="24">
        <v>94.17</v>
      </c>
      <c r="BV7" s="24">
        <v>38.409999999999997</v>
      </c>
      <c r="BW7" s="24">
        <v>35.869999999999997</v>
      </c>
      <c r="BX7" s="24">
        <v>31.6</v>
      </c>
      <c r="BY7" s="24">
        <v>30.19</v>
      </c>
      <c r="BZ7" s="24">
        <v>27.52</v>
      </c>
      <c r="CA7" s="24">
        <v>28.95</v>
      </c>
      <c r="CB7" s="24">
        <v>389.77</v>
      </c>
      <c r="CC7" s="24">
        <v>381.17</v>
      </c>
      <c r="CD7" s="24">
        <v>586.48</v>
      </c>
      <c r="CE7" s="24">
        <v>549.69000000000005</v>
      </c>
      <c r="CF7" s="24">
        <v>213.91</v>
      </c>
      <c r="CG7" s="24">
        <v>501.56</v>
      </c>
      <c r="CH7" s="24">
        <v>528.78</v>
      </c>
      <c r="CI7" s="24">
        <v>596.92999999999995</v>
      </c>
      <c r="CJ7" s="24">
        <v>631.54999999999995</v>
      </c>
      <c r="CK7" s="24">
        <v>659.63</v>
      </c>
      <c r="CL7" s="24">
        <v>641.14</v>
      </c>
      <c r="CM7" s="24">
        <v>23.08</v>
      </c>
      <c r="CN7" s="24">
        <v>23.08</v>
      </c>
      <c r="CO7" s="24">
        <v>23.08</v>
      </c>
      <c r="CP7" s="24">
        <v>23.08</v>
      </c>
      <c r="CQ7" s="24">
        <v>23.08</v>
      </c>
      <c r="CR7" s="24">
        <v>26.64</v>
      </c>
      <c r="CS7" s="24">
        <v>26.11</v>
      </c>
      <c r="CT7" s="24">
        <v>24.44</v>
      </c>
      <c r="CU7" s="24">
        <v>25.16</v>
      </c>
      <c r="CV7" s="24">
        <v>26.69</v>
      </c>
      <c r="CW7" s="24">
        <v>27.23</v>
      </c>
      <c r="CX7" s="24">
        <v>100</v>
      </c>
      <c r="CY7" s="24">
        <v>100</v>
      </c>
      <c r="CZ7" s="24">
        <v>100</v>
      </c>
      <c r="DA7" s="24">
        <v>100</v>
      </c>
      <c r="DB7" s="24">
        <v>100</v>
      </c>
      <c r="DC7" s="24">
        <v>95.52</v>
      </c>
      <c r="DD7" s="24">
        <v>94.97</v>
      </c>
      <c r="DE7" s="24">
        <v>95.52</v>
      </c>
      <c r="DF7" s="24">
        <v>95.65</v>
      </c>
      <c r="DG7" s="24">
        <v>94.53</v>
      </c>
      <c r="DH7" s="24">
        <v>95.29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4">
        <v>0</v>
      </c>
      <c r="EM7" s="24">
        <v>0</v>
      </c>
      <c r="EN7" s="24">
        <v>0</v>
      </c>
      <c r="EO7" s="24">
        <v>0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107</v>
      </c>
      <c r="C9" s="26" t="s">
        <v>108</v>
      </c>
      <c r="D9" s="26" t="s">
        <v>109</v>
      </c>
      <c r="E9" s="26" t="s">
        <v>110</v>
      </c>
      <c r="F9" s="26" t="s">
        <v>111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49</v>
      </c>
      <c r="B10" s="27">
        <f>DATEVALUE($B7-B11&amp;"/1/"&amp;B12)</f>
        <v>36892</v>
      </c>
      <c r="C10" s="27">
        <f t="shared" ref="C10:F10" si="15">DATEVALUE($B7-C11&amp;"/1/"&amp;C12)</f>
        <v>37257</v>
      </c>
      <c r="D10" s="27">
        <f t="shared" si="15"/>
        <v>37623</v>
      </c>
      <c r="E10" s="27">
        <f t="shared" si="15"/>
        <v>37989</v>
      </c>
      <c r="F10" s="27">
        <f t="shared" si="15"/>
        <v>38356</v>
      </c>
    </row>
    <row r="11" spans="1:145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112</v>
      </c>
    </row>
    <row r="12" spans="1:145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113</v>
      </c>
    </row>
    <row r="13" spans="1:145" x14ac:dyDescent="0.15">
      <c r="B13" t="s">
        <v>114</v>
      </c>
      <c r="C13" t="s">
        <v>115</v>
      </c>
      <c r="D13" t="s">
        <v>116</v>
      </c>
      <c r="E13" t="s">
        <v>116</v>
      </c>
      <c r="F13" t="s">
        <v>115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髙橋裕東</cp:lastModifiedBy>
  <dcterms:created xsi:type="dcterms:W3CDTF">2024-12-19T01:47:17Z</dcterms:created>
  <dcterms:modified xsi:type="dcterms:W3CDTF">2025-03-04T02:21:30Z</dcterms:modified>
  <cp:category/>
</cp:coreProperties>
</file>