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ajuwEy9etJrM+R4MkL8cgMePt4ltITIh8+o1Owx8tq78h4GHoYtwJxZNaRQIRhKBX+s1CEkQdROw/C8Ghu0Zug==" workbookSaltValue="1dec7hYA5Byuhcq8N4H94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I85" i="4"/>
  <c r="H85" i="4"/>
  <c r="G85" i="4"/>
  <c r="E85" i="4"/>
  <c r="BB10" i="4"/>
  <c r="AT10" i="4"/>
  <c r="P10" i="4"/>
  <c r="AT8" i="4"/>
  <c r="W8" i="4"/>
  <c r="P8" i="4"/>
  <c r="B6"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<sst xmlns="http://schemas.openxmlformats.org/spreadsheetml/2006/main" count="231" uniqueCount="116">
  <si>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</si>
  <si>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</si>
  <si>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</si>
  <si>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</si>
  <si>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</si>
  <si>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</si>
  <si>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</si>
  <si>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</si>
  <si>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</si>
  <si>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</si>
  <si>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</si>
  <si>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</si>
  <si>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</si>
  <si>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</si>
  <si>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</si>
  <si>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</si>
  <si>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</si>
  <si>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</si>
  <si>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</si>
  <si>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</si>
  <si>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</si>
  <si>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</si>
  <si>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</si>
  <si>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</si>
  <si>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</si>
  <si>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</si>
  <si>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</si>
  <si>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</si>
  <si>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</si>
  <si>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</si>
  <si>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</si>
  <si>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</si>
  <si>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</si>
  <si>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</si>
  <si>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</si>
  <si>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</si>
  <si>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</si>
  <si>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</si>
  <si>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</si>
  <si>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</si>
  <si>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</si>
  <si>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</si>
  <si>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</si>
  <si>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</si>
  <si>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</si>
  <si>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</si>
  <si>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</si>
  <si>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</si>
  <si>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</si>
  <si>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</si>
  <si>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</si>
  <si>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</si>
  <si>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</si>
  <si>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</si>
  <si>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</si>
  <si>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</si>
  <si>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</si>
  <si>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</si>
  <si>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</si>
  <si>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</si>
  <si>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</si>
  <si>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</si>
  <si>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</si>
  <si>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</si>
  <si>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</si>
  <si>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</si>
  <si>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</si>
  <si>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</si>
  <si>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</si>
  <si>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</si>
  <si>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</si>
  <si>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</si>
  <si>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</si>
  <si>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</si>
  <si>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</si>
  <si>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</si>
  <si>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</si>
  <si>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</si>
  <si>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</si>
  <si>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</si>
  <si>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</si>
  <si>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</si>
  <si>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</si>
  <si>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</si>
  <si>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</si>
  <si>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</si>
  <si>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</si>
  <si>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</si>
  <si>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</si>
  <si>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</si>
  <si>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</si>
  <si>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</si>
  <si>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</si>
  <si>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</si>
  <si>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</si>
  <si>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</si>
  <si>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</si>
  <si>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</si>
  <si>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</si>
  <si>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</si>
  <si>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</si>
  <si>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</si>
  <si>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</si>
  <si>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</si>
  <si>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</si>
  <si>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</si>
  <si>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</si>
  <si>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</si>
  <si>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</si>
  <si>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</si>
  <si>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</si>
  <si>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</si>
  <si>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</si>
  <si>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「①経常収支比率」は、使用料収入等で維持管理費や支払利息等の費用を賄えていないため、100％を超えず平均値を下回った。使用料収入は減少傾向にあることから、更なる経営努力が必要である。
「②累積欠損金比率」は、令和3年度に議会の議決を経て、資本金の額を減少し、未処理欠損金に補填したことで解消した。
「③流動比率」は、平均値を大きく上回っている。今後も短期債務に対する支払い能力を維持するよう努めていく。
「④企業債残高対事業規模比率」は、企業債残高が大きいため平均値を大きく上回っているものの、投資の平準化等により改善傾向にある。
「⑤経費回収率」は、平均値を上回ったが、昨年よりも使用料収入が減少し、汚水処理費が使用料収入を上回ったことで、100％を下回った。今後も厳しい経営環境を踏まえ、徹底した費用の削減等、適正な事業運営に努めなければならない。
「⑥汚水処理原価」は、平均値より低いものの、今後も厳しい経営環境が予想されるため、一層の費用削減に努めなければならない。
「⑦施設利用率」は、人口減少等により施設規模が過大となっており、これまで以上に処理区の統合や事業の最適化により適正な規模にする必要がある。
「⑧水洗化率」は、やや向上したものの、平均値よりも低く、今後より一層の接続促進に努める必要がある。</t>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</si>
  <si>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低い値となっているが、今後、処理場を含め、施設の老朽化による更新費用や維持管理費の増加が懸念される。「ストックマネジメント」の考え方に基づき、計画的かつ効率的な施設の管理を行うとともに、処理区の統合による処理場の廃止や、事業の最適化による個別処理への転換等、抜本的な対策が必要である。</t>
    <phoneticPr fontId="4"/>
  </si>
  <si>
    <t>　農業集落排水事業は、農村部のため人口密度が低く、処理場を20箇所抱えていることもあり、効率性の悪い事業となっている。また、農業集落排水施設への新規接続が少ない状況であるため、接続促進活動を強化し、使用料収入を確保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既に取り組み中の処理区の統合をはじめとした「広域化・共同化」による経営基盤の強化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</si>
</sst>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0.02</c:v>
                </c:pt>
                <c:pt idx="1">
                  <c:v>0</c:v>
                </c:pt>
                <c:pt idx="2">
                  <c:v>0</c:v>
                </c:pt>
                <c:pt idx="3">
                  <c:v>0</c:v>
                </c:pt>
                <c:pt idx="4">
                  <c:v>0</c:v>
                </c:pt>
              </c:numCache>
            </c:numRef>
          </c:val>
          <c:extLst>
            <c:ext xmlns:c16="http://schemas.microsoft.com/office/drawing/2014/chart" uri="{C3380CC4-5D6E-409C-BE32-E72D297353CC}">
              <c16:uniqueId val="{00000000-B260-400D-BC0B-87F975AD60D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B260-400D-BC0B-87F975AD60D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54.41</c:v>
                </c:pt>
                <c:pt idx="1">
                  <c:v>55.69</c:v>
                </c:pt>
                <c:pt idx="2">
                  <c:v>56</c:v>
                </c:pt>
                <c:pt idx="3">
                  <c:v>55.6</c:v>
                </c:pt>
                <c:pt idx="4">
                  <c:v>55.39</c:v>
                </c:pt>
              </c:numCache>
            </c:numRef>
          </c:val>
          <c:extLst>
            <c:ext xmlns:c16="http://schemas.microsoft.com/office/drawing/2014/chart" uri="{C3380CC4-5D6E-409C-BE32-E72D297353CC}">
              <c16:uniqueId val="{00000000-6A66-4098-B4F3-89CCB9C78C2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6A66-4098-B4F3-89CCB9C78C2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88.16</c:v>
                </c:pt>
                <c:pt idx="1">
                  <c:v>88.65</c:v>
                </c:pt>
                <c:pt idx="2">
                  <c:v>88.87</c:v>
                </c:pt>
                <c:pt idx="3">
                  <c:v>89.37</c:v>
                </c:pt>
                <c:pt idx="4">
                  <c:v>89.97</c:v>
                </c:pt>
              </c:numCache>
            </c:numRef>
          </c:val>
          <c:extLst>
            <c:ext xmlns:c16="http://schemas.microsoft.com/office/drawing/2014/chart" uri="{C3380CC4-5D6E-409C-BE32-E72D297353CC}">
              <c16:uniqueId val="{00000000-2E4C-4EC9-AD92-6469CB840B5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2E4C-4EC9-AD92-6469CB840B5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101.39</c:v>
                </c:pt>
                <c:pt idx="1">
                  <c:v>104.97</c:v>
                </c:pt>
                <c:pt idx="2">
                  <c:v>100</c:v>
                </c:pt>
                <c:pt idx="3">
                  <c:v>100.15</c:v>
                </c:pt>
                <c:pt idx="4">
                  <c:v>99.56</c:v>
                </c:pt>
              </c:numCache>
            </c:numRef>
          </c:val>
          <c:extLst>
            <c:ext xmlns:c16="http://schemas.microsoft.com/office/drawing/2014/chart" uri="{C3380CC4-5D6E-409C-BE32-E72D297353CC}">
              <c16:uniqueId val="{00000000-3D8C-43B1-BA34-66F95E30736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3D8C-43B1-BA34-66F95E30736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11.48</c:v>
                </c:pt>
                <c:pt idx="1">
                  <c:v>14.84</c:v>
                </c:pt>
                <c:pt idx="2">
                  <c:v>17.89</c:v>
                </c:pt>
                <c:pt idx="3">
                  <c:v>21.13</c:v>
                </c:pt>
                <c:pt idx="4">
                  <c:v>24.28</c:v>
                </c:pt>
              </c:numCache>
            </c:numRef>
          </c:val>
          <c:extLst>
            <c:ext xmlns:c16="http://schemas.microsoft.com/office/drawing/2014/chart" uri="{C3380CC4-5D6E-409C-BE32-E72D297353CC}">
              <c16:uniqueId val="{00000000-572C-4222-8F1B-9634929BFDF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572C-4222-8F1B-9634929BFDF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516-44A4-BE6B-0053C3FC300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516-44A4-BE6B-0053C3FC300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71.34</c:v>
                </c:pt>
                <c:pt idx="1">
                  <c:v>54.45</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8B2-45DF-9B20-C669381D87A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D8B2-45DF-9B20-C669381D87A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43.6</c:v>
                </c:pt>
                <c:pt idx="1">
                  <c:v>56.5</c:v>
                </c:pt>
                <c:pt idx="2">
                  <c:v>63.09</c:v>
                </c:pt>
                <c:pt idx="3">
                  <c:v>70.34</c:v>
                </c:pt>
                <c:pt idx="4">
                  <c:v>73.010000000000005</c:v>
                </c:pt>
              </c:numCache>
            </c:numRef>
          </c:val>
          <c:extLst>
            <c:ext xmlns:c16="http://schemas.microsoft.com/office/drawing/2014/chart" uri="{C3380CC4-5D6E-409C-BE32-E72D297353CC}">
              <c16:uniqueId val="{00000000-5D7C-44BE-9FAF-598B37931D7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5D7C-44BE-9FAF-598B37931D7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2122.15</c:v>
                </c:pt>
                <c:pt idx="1">
                  <c:v>1974.19</c:v>
                </c:pt>
                <c:pt idx="2">
                  <c:v>1876.61</c:v>
                </c:pt>
                <c:pt idx="3">
                  <c:v>1724.79</c:v>
                </c:pt>
                <c:pt idx="4">
                  <c:v>1602.54</c:v>
                </c:pt>
              </c:numCache>
            </c:numRef>
          </c:val>
          <c:extLst>
            <c:ext xmlns:c16="http://schemas.microsoft.com/office/drawing/2014/chart" uri="{C3380CC4-5D6E-409C-BE32-E72D297353CC}">
              <c16:uniqueId val="{00000000-0656-48B9-81A6-687464A9323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0656-48B9-81A6-687464A9323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91.73</c:v>
                </c:pt>
                <c:pt idx="3">
                  <c:v>98.69</c:v>
                </c:pt>
                <c:pt idx="4">
                  <c:v>98.28</c:v>
                </c:pt>
              </c:numCache>
            </c:numRef>
          </c:val>
          <c:extLst>
            <c:ext xmlns:c16="http://schemas.microsoft.com/office/drawing/2014/chart" uri="{C3380CC4-5D6E-409C-BE32-E72D297353CC}">
              <c16:uniqueId val="{00000000-D57E-4BA9-BA4B-709074F8D8F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D57E-4BA9-BA4B-709074F8D8F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197.83</c:v>
                </c:pt>
                <c:pt idx="1">
                  <c:v>197.58</c:v>
                </c:pt>
                <c:pt idx="2">
                  <c:v>216.2</c:v>
                </c:pt>
                <c:pt idx="3">
                  <c:v>201.2</c:v>
                </c:pt>
                <c:pt idx="4">
                  <c:v>201.92</c:v>
                </c:pt>
              </c:numCache>
            </c:numRef>
          </c:val>
          <c:extLst>
            <c:ext xmlns:c16="http://schemas.microsoft.com/office/drawing/2014/chart" uri="{C3380CC4-5D6E-409C-BE32-E72D297353CC}">
              <c16:uniqueId val="{00000000-4316-4160-B2D9-75DCAE1D599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4316-4160-B2D9-75DCAE1D599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95789</v>
      </c>
      <c r="AM8" s="36"/>
      <c r="AN8" s="36"/>
      <c r="AO8" s="36"/>
      <c r="AP8" s="36"/>
      <c r="AQ8" s="36"/>
      <c r="AR8" s="36"/>
      <c r="AS8" s="36"/>
      <c r="AT8" s="37">
        <f>データ!T6</f>
        <v>602.98</v>
      </c>
      <c r="AU8" s="37"/>
      <c r="AV8" s="37"/>
      <c r="AW8" s="37"/>
      <c r="AX8" s="37"/>
      <c r="AY8" s="37"/>
      <c r="AZ8" s="37"/>
      <c r="BA8" s="37"/>
      <c r="BB8" s="37">
        <f>データ!U6</f>
        <v>158.86000000000001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68.11</v>
      </c>
      <c r="J10" s="37"/>
      <c r="K10" s="37"/>
      <c r="L10" s="37"/>
      <c r="M10" s="37"/>
      <c r="N10" s="37"/>
      <c r="O10" s="37"/>
      <c r="P10" s="37">
        <f>データ!P6</f>
        <v>14.96</v>
      </c>
      <c r="Q10" s="37"/>
      <c r="R10" s="37"/>
      <c r="S10" s="37"/>
      <c r="T10" s="37"/>
      <c r="U10" s="37"/>
      <c r="V10" s="37"/>
      <c r="W10" s="37">
        <f>データ!Q6</f>
        <v>92.33</v>
      </c>
      <c r="X10" s="37"/>
      <c r="Y10" s="37"/>
      <c r="Z10" s="37"/>
      <c r="AA10" s="37"/>
      <c r="AB10" s="37"/>
      <c r="AC10" s="37"/>
      <c r="AD10" s="36">
        <f>データ!R6</f>
        <v>4125</v>
      </c>
      <c r="AE10" s="36"/>
      <c r="AF10" s="36"/>
      <c r="AG10" s="36"/>
      <c r="AH10" s="36"/>
      <c r="AI10" s="36"/>
      <c r="AJ10" s="36"/>
      <c r="AK10" s="2"/>
      <c r="AL10" s="36">
        <f>データ!V6</f>
        <v>14214</v>
      </c>
      <c r="AM10" s="36"/>
      <c r="AN10" s="36"/>
      <c r="AO10" s="36"/>
      <c r="AP10" s="36"/>
      <c r="AQ10" s="36"/>
      <c r="AR10" s="36"/>
      <c r="AS10" s="36"/>
      <c r="AT10" s="37">
        <f>データ!W6</f>
        <v>10.8</v>
      </c>
      <c r="AU10" s="37"/>
      <c r="AV10" s="37"/>
      <c r="AW10" s="37"/>
      <c r="AX10" s="37"/>
      <c r="AY10" s="37"/>
      <c r="AZ10" s="37"/>
      <c r="BA10" s="37"/>
      <c r="BB10" s="37">
        <f>データ!X6</f>
        <v>1316.11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RVqGcBjuI9CqmRnTuAvsWb3B9r5AcMh6bPhIcidFea2jrpHL5T/R4XfwKpY/cQGKLXtQb01PLF/sr9H9lfqghg==" saltValue="eVwcpUq+RrnMDaBsLeqhK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62049</v>
      </c>
      <c r="D6" s="19">
        <f t="shared" si="3"/>
        <v>46</v>
      </c>
      <c r="E6" s="19">
        <f t="shared" si="3"/>
        <v>17</v>
      </c>
      <c r="F6" s="19">
        <f t="shared" si="3"/>
        <v>5</v>
      </c>
      <c r="G6" s="19">
        <f t="shared" si="3"/>
        <v>0</v>
      </c>
      <c r="H6" s="19" t="str">
        <f t="shared" si="3"/>
        <v>山形県　酒田市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68.11</v>
      </c>
      <c r="P6" s="20">
        <f t="shared" si="3"/>
        <v>14.96</v>
      </c>
      <c r="Q6" s="20">
        <f t="shared" si="3"/>
        <v>92.33</v>
      </c>
      <c r="R6" s="20">
        <f t="shared" si="3"/>
        <v>4125</v>
      </c>
      <c r="S6" s="20">
        <f t="shared" si="3"/>
        <v>95789</v>
      </c>
      <c r="T6" s="20">
        <f t="shared" si="3"/>
        <v>602.98</v>
      </c>
      <c r="U6" s="20">
        <f t="shared" si="3"/>
        <v>158.86000000000001</v>
      </c>
      <c r="V6" s="20">
        <f t="shared" si="3"/>
        <v>14214</v>
      </c>
      <c r="W6" s="20">
        <f t="shared" si="3"/>
        <v>10.8</v>
      </c>
      <c r="X6" s="20">
        <f t="shared" si="3"/>
        <v>1316.11</v>
      </c>
      <c r="Y6" s="21">
        <f>IF(Y7="",NA(),Y7)</f>
        <v>101.39</v>
      </c>
      <c r="Z6" s="21">
        <f t="shared" ref="Z6:AH6" si="4">IF(Z7="",NA(),Z7)</f>
        <v>104.97</v>
      </c>
      <c r="AA6" s="21">
        <f t="shared" si="4"/>
        <v>100</v>
      </c>
      <c r="AB6" s="21">
        <f t="shared" si="4"/>
        <v>100.15</v>
      </c>
      <c r="AC6" s="21">
        <f t="shared" si="4"/>
        <v>99.56</v>
      </c>
      <c r="AD6" s="21">
        <f t="shared" si="4"/>
        <v>101.91</v>
      </c>
      <c r="AE6" s="21">
        <f t="shared" si="4"/>
        <v>103.09</v>
      </c>
      <c r="AF6" s="21">
        <f t="shared" si="4"/>
        <v>102.11</v>
      </c>
      <c r="AG6" s="21">
        <f t="shared" si="4"/>
        <v>101.91</v>
      </c>
      <c r="AH6" s="21">
        <f t="shared" si="4"/>
        <v>103.07</v>
      </c>
      <c r="AI6" s="20" t="str">
        <f>IF(AI7="","",IF(AI7="-","【-】","【"&amp;SUBSTITUTE(TEXT(AI7,"#,##0.00"),"-","△")&amp;"】"))</f>
        <v>【104.44】</v>
      </c>
      <c r="AJ6" s="21">
        <f>IF(AJ7="",NA(),AJ7)</f>
        <v>71.34</v>
      </c>
      <c r="AK6" s="21">
        <f t="shared" ref="AK6:AS6" si="5">IF(AK7="",NA(),AK7)</f>
        <v>54.45</v>
      </c>
      <c r="AL6" s="20">
        <f t="shared" si="5"/>
        <v>0</v>
      </c>
      <c r="AM6" s="20">
        <f t="shared" si="5"/>
        <v>0</v>
      </c>
      <c r="AN6" s="20">
        <f t="shared" si="5"/>
        <v>0</v>
      </c>
      <c r="AO6" s="21">
        <f t="shared" si="5"/>
        <v>127.98</v>
      </c>
      <c r="AP6" s="21">
        <f t="shared" si="5"/>
        <v>101.24</v>
      </c>
      <c r="AQ6" s="21">
        <f t="shared" si="5"/>
        <v>124.9</v>
      </c>
      <c r="AR6" s="21">
        <f t="shared" si="5"/>
        <v>124.8</v>
      </c>
      <c r="AS6" s="21">
        <f t="shared" si="5"/>
        <v>120.64</v>
      </c>
      <c r="AT6" s="20" t="str">
        <f>IF(AT7="","",IF(AT7="-","【-】","【"&amp;SUBSTITUTE(TEXT(AT7,"#,##0.00"),"-","△")&amp;"】"))</f>
        <v>【124.06】</v>
      </c>
      <c r="AU6" s="21">
        <f>IF(AU7="",NA(),AU7)</f>
        <v>43.6</v>
      </c>
      <c r="AV6" s="21">
        <f t="shared" ref="AV6:BD6" si="6">IF(AV7="",NA(),AV7)</f>
        <v>56.5</v>
      </c>
      <c r="AW6" s="21">
        <f t="shared" si="6"/>
        <v>63.09</v>
      </c>
      <c r="AX6" s="21">
        <f t="shared" si="6"/>
        <v>70.34</v>
      </c>
      <c r="AY6" s="21">
        <f t="shared" si="6"/>
        <v>73.010000000000005</v>
      </c>
      <c r="AZ6" s="21">
        <f t="shared" si="6"/>
        <v>44.14</v>
      </c>
      <c r="BA6" s="21">
        <f t="shared" si="6"/>
        <v>37.24</v>
      </c>
      <c r="BB6" s="21">
        <f t="shared" si="6"/>
        <v>33.58</v>
      </c>
      <c r="BC6" s="21">
        <f t="shared" si="6"/>
        <v>35.42</v>
      </c>
      <c r="BD6" s="21">
        <f t="shared" si="6"/>
        <v>39.82</v>
      </c>
      <c r="BE6" s="20" t="str">
        <f>IF(BE7="","",IF(BE7="-","【-】","【"&amp;SUBSTITUTE(TEXT(BE7,"#,##0.00"),"-","△")&amp;"】"))</f>
        <v>【42.02】</v>
      </c>
      <c r="BF6" s="21">
        <f>IF(BF7="",NA(),BF7)</f>
        <v>2122.15</v>
      </c>
      <c r="BG6" s="21">
        <f t="shared" ref="BG6:BO6" si="7">IF(BG7="",NA(),BG7)</f>
        <v>1974.19</v>
      </c>
      <c r="BH6" s="21">
        <f t="shared" si="7"/>
        <v>1876.61</v>
      </c>
      <c r="BI6" s="21">
        <f t="shared" si="7"/>
        <v>1724.79</v>
      </c>
      <c r="BJ6" s="21">
        <f t="shared" si="7"/>
        <v>1602.54</v>
      </c>
      <c r="BK6" s="21">
        <f t="shared" si="7"/>
        <v>654.71</v>
      </c>
      <c r="BL6" s="21">
        <f t="shared" si="7"/>
        <v>783.8</v>
      </c>
      <c r="BM6" s="21">
        <f t="shared" si="7"/>
        <v>778.81</v>
      </c>
      <c r="BN6" s="21">
        <f t="shared" si="7"/>
        <v>718.49</v>
      </c>
      <c r="BO6" s="21">
        <f t="shared" si="7"/>
        <v>743.31</v>
      </c>
      <c r="BP6" s="20" t="str">
        <f>IF(BP7="","",IF(BP7="-","【-】","【"&amp;SUBSTITUTE(TEXT(BP7,"#,##0.00"),"-","△")&amp;"】"))</f>
        <v>【785.10】</v>
      </c>
      <c r="BQ6" s="21">
        <f>IF(BQ7="",NA(),BQ7)</f>
        <v>100</v>
      </c>
      <c r="BR6" s="21">
        <f t="shared" ref="BR6:BZ6" si="8">IF(BR7="",NA(),BR7)</f>
        <v>100</v>
      </c>
      <c r="BS6" s="21">
        <f t="shared" si="8"/>
        <v>91.73</v>
      </c>
      <c r="BT6" s="21">
        <f t="shared" si="8"/>
        <v>98.69</v>
      </c>
      <c r="BU6" s="21">
        <f t="shared" si="8"/>
        <v>98.28</v>
      </c>
      <c r="BV6" s="21">
        <f t="shared" si="8"/>
        <v>65.37</v>
      </c>
      <c r="BW6" s="21">
        <f t="shared" si="8"/>
        <v>68.11</v>
      </c>
      <c r="BX6" s="21">
        <f t="shared" si="8"/>
        <v>67.23</v>
      </c>
      <c r="BY6" s="21">
        <f t="shared" si="8"/>
        <v>61.82</v>
      </c>
      <c r="BZ6" s="21">
        <f t="shared" si="8"/>
        <v>61.15</v>
      </c>
      <c r="CA6" s="20" t="str">
        <f>IF(CA7="","",IF(CA7="-","【-】","【"&amp;SUBSTITUTE(TEXT(CA7,"#,##0.00"),"-","△")&amp;"】"))</f>
        <v>【56.93】</v>
      </c>
      <c r="CB6" s="21">
        <f>IF(CB7="",NA(),CB7)</f>
        <v>197.83</v>
      </c>
      <c r="CC6" s="21">
        <f t="shared" ref="CC6:CK6" si="9">IF(CC7="",NA(),CC7)</f>
        <v>197.58</v>
      </c>
      <c r="CD6" s="21">
        <f t="shared" si="9"/>
        <v>216.2</v>
      </c>
      <c r="CE6" s="21">
        <f t="shared" si="9"/>
        <v>201.2</v>
      </c>
      <c r="CF6" s="21">
        <f t="shared" si="9"/>
        <v>201.92</v>
      </c>
      <c r="CG6" s="21">
        <f t="shared" si="9"/>
        <v>228.99</v>
      </c>
      <c r="CH6" s="21">
        <f t="shared" si="9"/>
        <v>222.41</v>
      </c>
      <c r="CI6" s="21">
        <f t="shared" si="9"/>
        <v>228.21</v>
      </c>
      <c r="CJ6" s="21">
        <f t="shared" si="9"/>
        <v>246.9</v>
      </c>
      <c r="CK6" s="21">
        <f t="shared" si="9"/>
        <v>250.43</v>
      </c>
      <c r="CL6" s="20" t="str">
        <f>IF(CL7="","",IF(CL7="-","【-】","【"&amp;SUBSTITUTE(TEXT(CL7,"#,##0.00"),"-","△")&amp;"】"))</f>
        <v>【271.15】</v>
      </c>
      <c r="CM6" s="21">
        <f>IF(CM7="",NA(),CM7)</f>
        <v>54.41</v>
      </c>
      <c r="CN6" s="21">
        <f t="shared" ref="CN6:CV6" si="10">IF(CN7="",NA(),CN7)</f>
        <v>55.69</v>
      </c>
      <c r="CO6" s="21">
        <f t="shared" si="10"/>
        <v>56</v>
      </c>
      <c r="CP6" s="21">
        <f t="shared" si="10"/>
        <v>55.6</v>
      </c>
      <c r="CQ6" s="21">
        <f t="shared" si="10"/>
        <v>55.39</v>
      </c>
      <c r="CR6" s="21">
        <f t="shared" si="10"/>
        <v>54.06</v>
      </c>
      <c r="CS6" s="21">
        <f t="shared" si="10"/>
        <v>55.26</v>
      </c>
      <c r="CT6" s="21">
        <f t="shared" si="10"/>
        <v>54.54</v>
      </c>
      <c r="CU6" s="21">
        <f t="shared" si="10"/>
        <v>52.9</v>
      </c>
      <c r="CV6" s="21">
        <f t="shared" si="10"/>
        <v>52.63</v>
      </c>
      <c r="CW6" s="20" t="str">
        <f>IF(CW7="","",IF(CW7="-","【-】","【"&amp;SUBSTITUTE(TEXT(CW7,"#,##0.00"),"-","△")&amp;"】"))</f>
        <v>【49.87】</v>
      </c>
      <c r="CX6" s="21">
        <f>IF(CX7="",NA(),CX7)</f>
        <v>88.16</v>
      </c>
      <c r="CY6" s="21">
        <f t="shared" ref="CY6:DG6" si="11">IF(CY7="",NA(),CY7)</f>
        <v>88.65</v>
      </c>
      <c r="CZ6" s="21">
        <f t="shared" si="11"/>
        <v>88.87</v>
      </c>
      <c r="DA6" s="21">
        <f t="shared" si="11"/>
        <v>89.37</v>
      </c>
      <c r="DB6" s="21">
        <f t="shared" si="11"/>
        <v>89.97</v>
      </c>
      <c r="DC6" s="21">
        <f t="shared" si="11"/>
        <v>90.11</v>
      </c>
      <c r="DD6" s="21">
        <f t="shared" si="11"/>
        <v>90.52</v>
      </c>
      <c r="DE6" s="21">
        <f t="shared" si="11"/>
        <v>90.3</v>
      </c>
      <c r="DF6" s="21">
        <f t="shared" si="11"/>
        <v>90.3</v>
      </c>
      <c r="DG6" s="21">
        <f t="shared" si="11"/>
        <v>90.32</v>
      </c>
      <c r="DH6" s="20" t="str">
        <f>IF(DH7="","",IF(DH7="-","【-】","【"&amp;SUBSTITUTE(TEXT(DH7,"#,##0.00"),"-","△")&amp;"】"))</f>
        <v>【87.54】</v>
      </c>
      <c r="DI6" s="21">
        <f>IF(DI7="",NA(),DI7)</f>
        <v>11.48</v>
      </c>
      <c r="DJ6" s="21">
        <f t="shared" ref="DJ6:DR6" si="12">IF(DJ7="",NA(),DJ7)</f>
        <v>14.84</v>
      </c>
      <c r="DK6" s="21">
        <f t="shared" si="12"/>
        <v>17.89</v>
      </c>
      <c r="DL6" s="21">
        <f t="shared" si="12"/>
        <v>21.13</v>
      </c>
      <c r="DM6" s="21">
        <f t="shared" si="12"/>
        <v>24.28</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1">
        <f>IF(EE7="",NA(),EE7)</f>
        <v>0.02</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62049</v>
      </c>
      <c r="D7" s="23">
        <v>46</v>
      </c>
      <c r="E7" s="23">
        <v>17</v>
      </c>
      <c r="F7" s="23">
        <v>5</v>
      </c>
      <c r="G7" s="23">
        <v>0</v>
      </c>
      <c r="H7" s="23" t="s">
        <v>96</v>
      </c>
      <c r="I7" s="23" t="s">
        <v>97</v>
      </c>
      <c r="J7" s="23" t="s">
        <v>98</v>
      </c>
      <c r="K7" s="23" t="s">
        <v>99</v>
      </c>
      <c r="L7" s="23" t="s">
        <v>100</v>
      </c>
      <c r="M7" s="23" t="s">
        <v>101</v>
      </c>
      <c r="N7" s="24" t="s">
        <v>102</v>
      </c>
      <c r="O7" s="24">
        <v>68.11</v>
      </c>
      <c r="P7" s="24">
        <v>14.96</v>
      </c>
      <c r="Q7" s="24">
        <v>92.33</v>
      </c>
      <c r="R7" s="24">
        <v>4125</v>
      </c>
      <c r="S7" s="24">
        <v>95789</v>
      </c>
      <c r="T7" s="24">
        <v>602.98</v>
      </c>
      <c r="U7" s="24">
        <v>158.86000000000001</v>
      </c>
      <c r="V7" s="24">
        <v>14214</v>
      </c>
      <c r="W7" s="24">
        <v>10.8</v>
      </c>
      <c r="X7" s="24">
        <v>1316.11</v>
      </c>
      <c r="Y7" s="24">
        <v>101.39</v>
      </c>
      <c r="Z7" s="24">
        <v>104.97</v>
      </c>
      <c r="AA7" s="24">
        <v>100</v>
      </c>
      <c r="AB7" s="24">
        <v>100.15</v>
      </c>
      <c r="AC7" s="24">
        <v>99.56</v>
      </c>
      <c r="AD7" s="24">
        <v>101.91</v>
      </c>
      <c r="AE7" s="24">
        <v>103.09</v>
      </c>
      <c r="AF7" s="24">
        <v>102.11</v>
      </c>
      <c r="AG7" s="24">
        <v>101.91</v>
      </c>
      <c r="AH7" s="24">
        <v>103.07</v>
      </c>
      <c r="AI7" s="24">
        <v>104.44</v>
      </c>
      <c r="AJ7" s="24">
        <v>71.34</v>
      </c>
      <c r="AK7" s="24">
        <v>54.45</v>
      </c>
      <c r="AL7" s="24">
        <v>0</v>
      </c>
      <c r="AM7" s="24">
        <v>0</v>
      </c>
      <c r="AN7" s="24">
        <v>0</v>
      </c>
      <c r="AO7" s="24">
        <v>127.98</v>
      </c>
      <c r="AP7" s="24">
        <v>101.24</v>
      </c>
      <c r="AQ7" s="24">
        <v>124.9</v>
      </c>
      <c r="AR7" s="24">
        <v>124.8</v>
      </c>
      <c r="AS7" s="24">
        <v>120.64</v>
      </c>
      <c r="AT7" s="24">
        <v>124.06</v>
      </c>
      <c r="AU7" s="24">
        <v>43.6</v>
      </c>
      <c r="AV7" s="24">
        <v>56.5</v>
      </c>
      <c r="AW7" s="24">
        <v>63.09</v>
      </c>
      <c r="AX7" s="24">
        <v>70.34</v>
      </c>
      <c r="AY7" s="24">
        <v>73.010000000000005</v>
      </c>
      <c r="AZ7" s="24">
        <v>44.14</v>
      </c>
      <c r="BA7" s="24">
        <v>37.24</v>
      </c>
      <c r="BB7" s="24">
        <v>33.58</v>
      </c>
      <c r="BC7" s="24">
        <v>35.42</v>
      </c>
      <c r="BD7" s="24">
        <v>39.82</v>
      </c>
      <c r="BE7" s="24">
        <v>42.02</v>
      </c>
      <c r="BF7" s="24">
        <v>2122.15</v>
      </c>
      <c r="BG7" s="24">
        <v>1974.19</v>
      </c>
      <c r="BH7" s="24">
        <v>1876.61</v>
      </c>
      <c r="BI7" s="24">
        <v>1724.79</v>
      </c>
      <c r="BJ7" s="24">
        <v>1602.54</v>
      </c>
      <c r="BK7" s="24">
        <v>654.71</v>
      </c>
      <c r="BL7" s="24">
        <v>783.8</v>
      </c>
      <c r="BM7" s="24">
        <v>778.81</v>
      </c>
      <c r="BN7" s="24">
        <v>718.49</v>
      </c>
      <c r="BO7" s="24">
        <v>743.31</v>
      </c>
      <c r="BP7" s="24">
        <v>785.1</v>
      </c>
      <c r="BQ7" s="24">
        <v>100</v>
      </c>
      <c r="BR7" s="24">
        <v>100</v>
      </c>
      <c r="BS7" s="24">
        <v>91.73</v>
      </c>
      <c r="BT7" s="24">
        <v>98.69</v>
      </c>
      <c r="BU7" s="24">
        <v>98.28</v>
      </c>
      <c r="BV7" s="24">
        <v>65.37</v>
      </c>
      <c r="BW7" s="24">
        <v>68.11</v>
      </c>
      <c r="BX7" s="24">
        <v>67.23</v>
      </c>
      <c r="BY7" s="24">
        <v>61.82</v>
      </c>
      <c r="BZ7" s="24">
        <v>61.15</v>
      </c>
      <c r="CA7" s="24">
        <v>56.93</v>
      </c>
      <c r="CB7" s="24">
        <v>197.83</v>
      </c>
      <c r="CC7" s="24">
        <v>197.58</v>
      </c>
      <c r="CD7" s="24">
        <v>216.2</v>
      </c>
      <c r="CE7" s="24">
        <v>201.2</v>
      </c>
      <c r="CF7" s="24">
        <v>201.92</v>
      </c>
      <c r="CG7" s="24">
        <v>228.99</v>
      </c>
      <c r="CH7" s="24">
        <v>222.41</v>
      </c>
      <c r="CI7" s="24">
        <v>228.21</v>
      </c>
      <c r="CJ7" s="24">
        <v>246.9</v>
      </c>
      <c r="CK7" s="24">
        <v>250.43</v>
      </c>
      <c r="CL7" s="24">
        <v>271.14999999999998</v>
      </c>
      <c r="CM7" s="24">
        <v>54.41</v>
      </c>
      <c r="CN7" s="24">
        <v>55.69</v>
      </c>
      <c r="CO7" s="24">
        <v>56</v>
      </c>
      <c r="CP7" s="24">
        <v>55.6</v>
      </c>
      <c r="CQ7" s="24">
        <v>55.39</v>
      </c>
      <c r="CR7" s="24">
        <v>54.06</v>
      </c>
      <c r="CS7" s="24">
        <v>55.26</v>
      </c>
      <c r="CT7" s="24">
        <v>54.54</v>
      </c>
      <c r="CU7" s="24">
        <v>52.9</v>
      </c>
      <c r="CV7" s="24">
        <v>52.63</v>
      </c>
      <c r="CW7" s="24">
        <v>49.87</v>
      </c>
      <c r="CX7" s="24">
        <v>88.16</v>
      </c>
      <c r="CY7" s="24">
        <v>88.65</v>
      </c>
      <c r="CZ7" s="24">
        <v>88.87</v>
      </c>
      <c r="DA7" s="24">
        <v>89.37</v>
      </c>
      <c r="DB7" s="24">
        <v>89.97</v>
      </c>
      <c r="DC7" s="24">
        <v>90.11</v>
      </c>
      <c r="DD7" s="24">
        <v>90.52</v>
      </c>
      <c r="DE7" s="24">
        <v>90.3</v>
      </c>
      <c r="DF7" s="24">
        <v>90.3</v>
      </c>
      <c r="DG7" s="24">
        <v>90.32</v>
      </c>
      <c r="DH7" s="24">
        <v>87.54</v>
      </c>
      <c r="DI7" s="24">
        <v>11.48</v>
      </c>
      <c r="DJ7" s="24">
        <v>14.84</v>
      </c>
      <c r="DK7" s="24">
        <v>17.89</v>
      </c>
      <c r="DL7" s="24">
        <v>21.13</v>
      </c>
      <c r="DM7" s="24">
        <v>24.28</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0.02</v>
      </c>
      <c r="EF7" s="24">
        <v>0</v>
      </c>
      <c r="EG7" s="24">
        <v>0</v>
      </c>
      <c r="EH7" s="24">
        <v>0</v>
      </c>
      <c r="EI7" s="24">
        <v>0</v>
      </c>
      <c r="EJ7" s="24">
        <v>0.02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2025-01-24T07:15:45Z</dcterms:created>
  <dcterms:modified xsi:type="dcterms:W3CDTF">2025-03-04T01:33:20Z</dcterms:modified>
  <cp:category/>
</cp:coreProperties>
</file>